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КСС Подлези" sheetId="1" r:id="rId1"/>
  </sheets>
  <calcPr calcId="145621"/>
</workbook>
</file>

<file path=xl/calcChain.xml><?xml version="1.0" encoding="utf-8"?>
<calcChain xmlns="http://schemas.openxmlformats.org/spreadsheetml/2006/main">
  <c r="F323" i="1" l="1"/>
  <c r="F322" i="1"/>
  <c r="F159" i="1"/>
  <c r="F317" i="1" l="1"/>
  <c r="F316" i="1"/>
  <c r="F314" i="1"/>
  <c r="F313" i="1"/>
  <c r="F309" i="1"/>
  <c r="F307" i="1"/>
  <c r="F306" i="1"/>
  <c r="F305" i="1"/>
  <c r="F304" i="1"/>
  <c r="F303" i="1"/>
  <c r="F302" i="1"/>
  <c r="F300" i="1"/>
  <c r="F298" i="1"/>
  <c r="F297" i="1"/>
  <c r="F295" i="1"/>
  <c r="F291" i="1"/>
  <c r="F290" i="1"/>
  <c r="F289" i="1"/>
  <c r="F287" i="1"/>
  <c r="F285" i="1"/>
  <c r="F284" i="1"/>
  <c r="F282" i="1"/>
  <c r="F281" i="1"/>
  <c r="F279" i="1"/>
  <c r="F278" i="1"/>
  <c r="F276" i="1"/>
  <c r="F275" i="1"/>
  <c r="F273" i="1"/>
  <c r="F268" i="1"/>
  <c r="F267" i="1"/>
  <c r="F266" i="1"/>
  <c r="F265" i="1"/>
  <c r="F264" i="1"/>
  <c r="F263" i="1"/>
  <c r="F261" i="1"/>
  <c r="F260" i="1"/>
  <c r="F259" i="1"/>
  <c r="F258" i="1"/>
  <c r="F257" i="1"/>
  <c r="F256" i="1"/>
  <c r="F254" i="1"/>
  <c r="F252" i="1"/>
  <c r="F251" i="1"/>
  <c r="F250" i="1"/>
  <c r="F248" i="1"/>
  <c r="F247" i="1"/>
  <c r="F246" i="1"/>
  <c r="F245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4" i="1"/>
  <c r="F223" i="1"/>
  <c r="F221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E310" i="1" l="1"/>
  <c r="E270" i="1"/>
  <c r="E292" i="1"/>
  <c r="E319" i="1"/>
  <c r="E218" i="1"/>
  <c r="F320" i="1" l="1"/>
  <c r="F155" i="1"/>
  <c r="F154" i="1"/>
  <c r="F152" i="1"/>
  <c r="F151" i="1"/>
  <c r="F147" i="1"/>
  <c r="F146" i="1"/>
  <c r="F144" i="1"/>
  <c r="F143" i="1"/>
  <c r="F142" i="1"/>
  <c r="F141" i="1"/>
  <c r="F140" i="1"/>
  <c r="F139" i="1"/>
  <c r="F137" i="1"/>
  <c r="F135" i="1"/>
  <c r="F134" i="1"/>
  <c r="F132" i="1"/>
  <c r="F128" i="1"/>
  <c r="F127" i="1"/>
  <c r="F126" i="1"/>
  <c r="F124" i="1"/>
  <c r="F122" i="1"/>
  <c r="F121" i="1"/>
  <c r="F119" i="1"/>
  <c r="F118" i="1"/>
  <c r="F116" i="1"/>
  <c r="F115" i="1"/>
  <c r="F113" i="1"/>
  <c r="F112" i="1"/>
  <c r="F110" i="1"/>
  <c r="F102" i="1"/>
  <c r="F103" i="1"/>
  <c r="F104" i="1"/>
  <c r="F105" i="1"/>
  <c r="F106" i="1"/>
  <c r="F101" i="1"/>
  <c r="F99" i="1"/>
  <c r="F96" i="1"/>
  <c r="F97" i="1"/>
  <c r="F95" i="1"/>
  <c r="F91" i="1"/>
  <c r="F92" i="1"/>
  <c r="F93" i="1"/>
  <c r="F90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74" i="1"/>
  <c r="F71" i="1"/>
  <c r="F70" i="1"/>
  <c r="F68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33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16" i="1"/>
  <c r="E129" i="1" l="1"/>
  <c r="E107" i="1"/>
  <c r="E156" i="1" l="1"/>
  <c r="E148" i="1" l="1"/>
  <c r="E65" i="1" l="1"/>
  <c r="F157" i="1" s="1"/>
  <c r="F324" i="1" l="1"/>
  <c r="F325" i="1" s="1"/>
</calcChain>
</file>

<file path=xl/sharedStrings.xml><?xml version="1.0" encoding="utf-8"?>
<sst xmlns="http://schemas.openxmlformats.org/spreadsheetml/2006/main" count="630" uniqueCount="261">
  <si>
    <t>ВЪЗЛОЖИТЕЛ: ОБЩИНА ГАБРОВО</t>
  </si>
  <si>
    <t>№</t>
  </si>
  <si>
    <t>бр</t>
  </si>
  <si>
    <t>м</t>
  </si>
  <si>
    <t>бр.</t>
  </si>
  <si>
    <t>ЧАСТ: АРХИТЕКТУРА</t>
  </si>
  <si>
    <t>ВИД РАБОТА</t>
  </si>
  <si>
    <t>ЕД.М</t>
  </si>
  <si>
    <t>КОЛИЧЕ-СТВО</t>
  </si>
  <si>
    <t>ЕД.     ЦЕНА</t>
  </si>
  <si>
    <t>ЦЕНА</t>
  </si>
  <si>
    <t>I.</t>
  </si>
  <si>
    <t>1.</t>
  </si>
  <si>
    <r>
      <t>м</t>
    </r>
    <r>
      <rPr>
        <vertAlign val="superscript"/>
        <sz val="11"/>
        <rFont val="Arial"/>
        <family val="2"/>
        <charset val="204"/>
      </rPr>
      <t>2</t>
    </r>
  </si>
  <si>
    <t>2.</t>
  </si>
  <si>
    <t>3.</t>
  </si>
  <si>
    <r>
      <t>м</t>
    </r>
    <r>
      <rPr>
        <vertAlign val="superscript"/>
        <sz val="11"/>
        <rFont val="Arial"/>
        <family val="2"/>
        <charset val="204"/>
      </rPr>
      <t>3</t>
    </r>
  </si>
  <si>
    <t>II.</t>
  </si>
  <si>
    <t>ЗЕМНИ РАБОТИ</t>
  </si>
  <si>
    <t>III.</t>
  </si>
  <si>
    <t>IV.</t>
  </si>
  <si>
    <t>БЕТОНОВИ РАБОТИ</t>
  </si>
  <si>
    <t>V.</t>
  </si>
  <si>
    <t>кг</t>
  </si>
  <si>
    <t>VI.</t>
  </si>
  <si>
    <t>II</t>
  </si>
  <si>
    <t>І</t>
  </si>
  <si>
    <t>КОФРАЖНИ РАБОТИ</t>
  </si>
  <si>
    <t>АРМИРОВЪЧНИ РАБОТИ</t>
  </si>
  <si>
    <r>
      <t xml:space="preserve">Заготовка, доставка и монтаж армировъчна стомана </t>
    </r>
    <r>
      <rPr>
        <b/>
        <sz val="10"/>
        <rFont val="Arial"/>
        <family val="2"/>
        <charset val="204"/>
      </rPr>
      <t xml:space="preserve">В500В </t>
    </r>
  </si>
  <si>
    <t>ЖЕЛЕЗАРСКИ РАБОТИ</t>
  </si>
  <si>
    <t>ЧАСТ: КОНСТРУКЦИИ</t>
  </si>
  <si>
    <t>ДЕМОНТАЖНИ РАБОТИ</t>
  </si>
  <si>
    <t>ЧАСТ: ЕЛЕКТРО</t>
  </si>
  <si>
    <t>к-т</t>
  </si>
  <si>
    <t>Измервания (защитен импеданс, действие ДТЗ) – оторизиран орган за контрол</t>
  </si>
  <si>
    <t>Измерване на заземление – оторизиран орган за контрол</t>
  </si>
  <si>
    <t>I</t>
  </si>
  <si>
    <t>III</t>
  </si>
  <si>
    <t>Демонтаж на облицовки от керамични плочки по стените на оставащите стълбища</t>
  </si>
  <si>
    <t>Демонтаж на шапки от гранит с ширина 35 см и деб.2 см</t>
  </si>
  <si>
    <t>Демонтаж на метални шини (за колички) и разбиване на мозаечни рампи по стълбища</t>
  </si>
  <si>
    <t>Демонтаж и складиране на масивни гранитни стъпала 15х30 см от отпадащите стълбища</t>
  </si>
  <si>
    <t xml:space="preserve">Демонтаж на отводнителни решетки </t>
  </si>
  <si>
    <t>Демонтаж на компрометирана мраморна настилка</t>
  </si>
  <si>
    <t>Демонтаж/разбиване на отводнителни улеи(бетоново корито) при отпадащите стълбища</t>
  </si>
  <si>
    <t>Демонтаж на стоманени парапети стълбища</t>
  </si>
  <si>
    <t>Демонтаж на бетонови кашпи в кръстовището</t>
  </si>
  <si>
    <t>Демонтаж/разбиване ст.б.бордове на отпадащите стълбища до 20 см под ниво терен</t>
  </si>
  <si>
    <t>Демонтаж/разбиване арм.бет.настилка под отпадащите стълбища</t>
  </si>
  <si>
    <t>Демонтаж на съществуващи кошчета за боклук</t>
  </si>
  <si>
    <t>Разбиване на повдигнат (ст.б. настилка) под на санитарен възел</t>
  </si>
  <si>
    <t>Разкриване/откопаване покритието на подлеза в участъка извън улиците</t>
  </si>
  <si>
    <t>Изместване на светофарен стълб</t>
  </si>
  <si>
    <t>Изместване на стълб пътен знак, попадащ в рамките на стълбището към подлеза</t>
  </si>
  <si>
    <t>Изпълнение на нова силикатна антиграфитна мазилка по стени подлез</t>
  </si>
  <si>
    <t>Почистване, изкърпване и грундиране на таван</t>
  </si>
  <si>
    <t>Полагане на пръскана антиграфитна мазилка по таван подлез</t>
  </si>
  <si>
    <t>Изпълнение на каменна облицовка- мушелкалк, плочи 60х40х2 см  по стени стълбища, ст.б. бордове и около асансьори в сутерена</t>
  </si>
  <si>
    <t>Изпълнение на защитно покритие(антиграфити) върху каменна облицовка- мушелкалк</t>
  </si>
  <si>
    <t>Изпълнение на настилка- плочи термолющен гранит с дебелина 5 см, р-р 60х40 см</t>
  </si>
  <si>
    <t>Изпълнение на цокъл 15 см от термолющен гранит по стени</t>
  </si>
  <si>
    <t xml:space="preserve">Остъкляване на покриви над стълбища с ламинирано закалено стъкло 12 мм </t>
  </si>
  <si>
    <t xml:space="preserve">Странично остъкляване с ламинирано закалено стъкло 8 мм </t>
  </si>
  <si>
    <t>Ремонт и нивелиране на разместени съществуващи масивни гранитни стъпала</t>
  </si>
  <si>
    <t>Почистване с пясъкоструен апарат на гранитни стъпала и площадки</t>
  </si>
  <si>
    <t>Ремонт съществуващи пейки върху мозаечни блокове южно от ул."Никола Василиади"</t>
  </si>
  <si>
    <t>Свързване на отводнителните решетки към същ.канализация</t>
  </si>
  <si>
    <t>м3</t>
  </si>
  <si>
    <t>м2</t>
  </si>
  <si>
    <t xml:space="preserve">Заустване ДШ към съществуваща канализация </t>
  </si>
  <si>
    <t>Свързване на отводнителните шахти 30х30х20см на дъното на платформите към същ.канализация</t>
  </si>
  <si>
    <t>Почистване и ремонт на същ.канализация</t>
  </si>
  <si>
    <t>общо</t>
  </si>
  <si>
    <t>м²</t>
  </si>
  <si>
    <t>м³</t>
  </si>
  <si>
    <t>ІІ</t>
  </si>
  <si>
    <t>AРХИТЕКТУРНО-СТРОИТЕЛНИ РАБОТИ</t>
  </si>
  <si>
    <t>Демонтажни работи</t>
  </si>
  <si>
    <t>ч/ч</t>
  </si>
  <si>
    <t>Ел. табла</t>
  </si>
  <si>
    <t>Осветление</t>
  </si>
  <si>
    <t>Плафониера LED, корпус поликарбонат, опалов разсейвател, IP66, IK09, 14W, 1150lm, Tц=4500K, 120deg, очакван живот 50000h</t>
  </si>
  <si>
    <t>Акумулаторен блок за захранване на до 50W LED осв. тела в авариен режим, 30% светене, минимум 1h</t>
  </si>
  <si>
    <t>Осветител за ниско вграждане в стена, асиметричен, за осветление на стъпала, IP66, алуминиев корпус, LED15W, 450lm</t>
  </si>
  <si>
    <t>LED лента бяла влагоустойчива IP66, 9W/m</t>
  </si>
  <si>
    <t>Свързване до 2,5квмм с пружинна клема</t>
  </si>
  <si>
    <t>Помощни материали, аксесоари и др.</t>
  </si>
  <si>
    <t>А4</t>
  </si>
  <si>
    <t>Силова електроинсталация</t>
  </si>
  <si>
    <t>A5</t>
  </si>
  <si>
    <t>Заземяване</t>
  </si>
  <si>
    <t>Направа заземление на метална конструкция козирка с поцинковани колове, R&lt;30ohm</t>
  </si>
  <si>
    <t>A6</t>
  </si>
  <si>
    <t>Асансьори</t>
  </si>
  <si>
    <t>А7</t>
  </si>
  <si>
    <t>Видеонаблюдение</t>
  </si>
  <si>
    <t>Терминиране кабел SFTP cat7</t>
  </si>
  <si>
    <t>Измерване кабел SFTP cat7</t>
  </si>
  <si>
    <t>ДЕМОНТАЖИ</t>
  </si>
  <si>
    <t>Изкоп</t>
  </si>
  <si>
    <t xml:space="preserve">Кофраж за стоманобетонна стена за нов асаньор </t>
  </si>
  <si>
    <r>
      <t>Заготовка и монтаж на метална конструкция стомана</t>
    </r>
    <r>
      <rPr>
        <b/>
        <sz val="10"/>
        <rFont val="Arial"/>
        <family val="2"/>
        <charset val="204"/>
      </rPr>
      <t xml:space="preserve"> S235JRG2 включително грунд и боя</t>
    </r>
  </si>
  <si>
    <t>КЪРТАЧНИ РАБОТИ</t>
  </si>
  <si>
    <t>САНИРАЩИ РАБОТИ ПО СТОМАНОБЕТОННИ ЕЛЕМЕНТИ</t>
  </si>
  <si>
    <t>Почистване с пясъкостроене на бетонната повърхност на обработваните елементи</t>
  </si>
  <si>
    <t>ПОДГОТВИТЕЛНИ РАБОТИ</t>
  </si>
  <si>
    <t>Демонтаж на тротоарни плочи</t>
  </si>
  <si>
    <t>Изкоп под съществуващи трот.плочи 0.10м</t>
  </si>
  <si>
    <t>Обратен насип за засипване на стълбища от подлези</t>
  </si>
  <si>
    <t>НАПРАВА НА НАСТИЛКИ</t>
  </si>
  <si>
    <t>Несортиран трошен камък Е=300МРа -20см</t>
  </si>
  <si>
    <t>/за част от трот. върху галериите на подлезите-104м2/</t>
  </si>
  <si>
    <t>Изравнителен пясък, фракция 0&lt;d&lt;10mm - 5см</t>
  </si>
  <si>
    <t>Цименто-пясъчен разтвор 1:3 - 4см</t>
  </si>
  <si>
    <t xml:space="preserve">Тротоарни плочи </t>
  </si>
  <si>
    <t>Тактилни плочи</t>
  </si>
  <si>
    <t>Градински бордюри</t>
  </si>
  <si>
    <t>Подложен бетон за бордюри /42м х 0,02м2/</t>
  </si>
  <si>
    <t>ДРУГИ</t>
  </si>
  <si>
    <t>Водосточна решетки</t>
  </si>
  <si>
    <t>Корекция на съществуващи шахти във височина</t>
  </si>
  <si>
    <t>ЧАСТ: Геодезия</t>
  </si>
  <si>
    <t>РАБОТИ НА ТЕРЕНА</t>
  </si>
  <si>
    <t>Почистване от строителни отпадъци</t>
  </si>
  <si>
    <t>ОЗЕЛЕНИТЕЛНИ МЕРОПРИЯТИЯ</t>
  </si>
  <si>
    <t>Направа на тревни килими</t>
  </si>
  <si>
    <r>
      <t>м</t>
    </r>
    <r>
      <rPr>
        <vertAlign val="superscript"/>
        <sz val="10"/>
        <rFont val="Arial"/>
        <family val="2"/>
        <charset val="204"/>
      </rPr>
      <t>2</t>
    </r>
  </si>
  <si>
    <t>ЧАСТ: Озеленяване</t>
  </si>
  <si>
    <t xml:space="preserve">ОБОБЩЕНА КОЛИЧЕСТВЕНО-СТОЙНОСТНА СМЕТКА </t>
  </si>
  <si>
    <t>Полагане на хидроизолация (еднослойна- полимербитумна мембрана с полиестерна основа и еластомерно покритие, базирано на SBSмодифициран битум) мин.4мм, вкл. защита от 4см циментова замазка - по таван подлез в границите на тротоара, вкл.подготовка на основата</t>
  </si>
  <si>
    <t>Полагане на вертикална  хидроизолация (еднослойна- полимербитумна мембрана с полиестерна основа и еластомерно покритие, базирано на SBSмодифициран битум) мин.4мм по подпорни стени и асансьорни шахти, защитена с 3см XPS и  с пласт геотекстил</t>
  </si>
  <si>
    <t>Изработка на стоманен уличен предпазен парапет по модел от съществуващия по източния тротоар на ул.Брянска южно от кръстовището - виж детайл</t>
  </si>
  <si>
    <t>Изработка на каменни шапки мушелкалк с ширина 35 см и дебелина 5 см над бордовете</t>
  </si>
  <si>
    <t>Изработка на стоманен парапет Ø 5см по стълбища- двоен- на височина 60 см и  90 см</t>
  </si>
  <si>
    <t>Изработка на отводнителни улеи  със стоманен ръб, комплект с заключващи решетки  за клас на натоварване В 125, с технически характеристики като АСО XtraDrain, X100S, ширина 15см</t>
  </si>
  <si>
    <t xml:space="preserve">Изработка на дренажна тръба, гофрирана Ф100 </t>
  </si>
  <si>
    <t>Изработка дренажен чакъл в призма 30/40</t>
  </si>
  <si>
    <t>Полагане геотекстил около тръба и над призма</t>
  </si>
  <si>
    <t>Изработка на РVC тръба, DN160 в същ. лин. отводнител</t>
  </si>
  <si>
    <t>Изработка на дъждопремна шахта  ДШ</t>
  </si>
  <si>
    <t>Изработка на алуминиева остъклена конструкция над земята, върху горна спирка (от доставчика на асансьорите)</t>
  </si>
  <si>
    <t>Изработка на метални врати 90х200, гладки, със секретни ключалки за машинно асансьори</t>
  </si>
  <si>
    <t>Кошче за отпадъци</t>
  </si>
  <si>
    <t>Изработка на стоманен парапет Ø 5см по стълбища - единичен на височина 90 см</t>
  </si>
  <si>
    <t>Ел. табло подлез по схема, вкл. фотоклетка</t>
  </si>
  <si>
    <t>Монтаж ел. табло асансьор по схема</t>
  </si>
  <si>
    <t>Ссвързване на осветително тяло:</t>
  </si>
  <si>
    <t>Влагоусточйво LED захранване 100W 12V SELV</t>
  </si>
  <si>
    <t>Полагане кабел СВТ 2х1,5</t>
  </si>
  <si>
    <t>Полагане кабел СВТ 3х1,5</t>
  </si>
  <si>
    <t>Полагане кабел СВТ 4х1,5</t>
  </si>
  <si>
    <t>Полагане кабел СВТ 5х1,5</t>
  </si>
  <si>
    <t xml:space="preserve">Полагане открито пластмасова тръба бяла, ф25, вкл. скоби </t>
  </si>
  <si>
    <t>Изработка на  разклонителна кутия влагозащитена IP66, размер ~100/100mm</t>
  </si>
  <si>
    <t>Изработка на пружинна клема тройна 25А</t>
  </si>
  <si>
    <t>Кабел СВТ 3х2,5</t>
  </si>
  <si>
    <t>Полагане кабел СВТ 5х2,5</t>
  </si>
  <si>
    <t xml:space="preserve">Полагане поцинкована шина 40/4mm </t>
  </si>
  <si>
    <t>Суич, 8 порта 10/100/1000, 2SFP порта 1G</t>
  </si>
  <si>
    <t>Полагане кабел SFTP cat7</t>
  </si>
  <si>
    <r>
      <t>Видеокамера IP, 2MPix</t>
    </r>
    <r>
      <rPr>
        <sz val="10"/>
        <rFont val="Arial"/>
        <family val="2"/>
        <charset val="204"/>
      </rPr>
      <t xml:space="preserve">, </t>
    </r>
    <r>
      <rPr>
        <sz val="10"/>
        <color indexed="8"/>
        <rFont val="Arial"/>
        <family val="2"/>
        <charset val="204"/>
      </rPr>
      <t>Low Lux, WDR, Target IR Bullet Outdoor, IP67 / IK10 защита, 3.8 мм обектив, PoE, H.264</t>
    </r>
  </si>
  <si>
    <r>
      <t xml:space="preserve">Бетон </t>
    </r>
    <r>
      <rPr>
        <b/>
        <sz val="10"/>
        <rFont val="Arial"/>
        <family val="2"/>
        <charset val="204"/>
      </rPr>
      <t>C8/10</t>
    </r>
    <r>
      <rPr>
        <sz val="10"/>
        <rFont val="Arial"/>
        <family val="2"/>
        <charset val="204"/>
      </rPr>
      <t xml:space="preserve"> за подложен бетон</t>
    </r>
  </si>
  <si>
    <r>
      <t xml:space="preserve">Бетон </t>
    </r>
    <r>
      <rPr>
        <b/>
        <sz val="10"/>
        <rFont val="Arial"/>
        <family val="2"/>
        <charset val="204"/>
      </rPr>
      <t>C20/25</t>
    </r>
    <r>
      <rPr>
        <sz val="10"/>
        <rFont val="Arial"/>
        <family val="2"/>
        <charset val="204"/>
      </rPr>
      <t xml:space="preserve"> за конструкция</t>
    </r>
  </si>
  <si>
    <t>Разстилане на хумус слой 20 см</t>
  </si>
  <si>
    <t>Засаждане на декоративни храсти 3 год. контейнетно Lunicera Nitipa</t>
  </si>
  <si>
    <t>ОБЩО АРХИТЕКТУРА:</t>
  </si>
  <si>
    <t>ОБЩО ЕЛЕКТРО:</t>
  </si>
  <si>
    <t>ОБЩО КОНСТРУКЦИИ:</t>
  </si>
  <si>
    <t>ОБЩО ГЕОДЕЗИЯ:</t>
  </si>
  <si>
    <t>ОБЩО ОЗЕЛЕНЯВАНЕ:</t>
  </si>
  <si>
    <t>ОБЩО С ДДС:</t>
  </si>
  <si>
    <r>
      <t xml:space="preserve">Заготовка, доставка и монтаж армировъчна стомана </t>
    </r>
    <r>
      <rPr>
        <b/>
        <sz val="10"/>
        <rFont val="Arial"/>
        <family val="2"/>
        <charset val="204"/>
      </rPr>
      <t>В500В за изпълнение на  подсилен с фибри разтвор</t>
    </r>
  </si>
  <si>
    <t>Анкерни болтове  M10x130/50</t>
  </si>
  <si>
    <t xml:space="preserve">Премахване на компрометиран бетон преди саниране на стоманобетони елементи </t>
  </si>
  <si>
    <t xml:space="preserve">Кофраж за изпълнение на  подсилен с фибри разтвор </t>
  </si>
  <si>
    <r>
      <t xml:space="preserve">Полагане на разтвор </t>
    </r>
    <r>
      <rPr>
        <sz val="12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върху оголени арматурни железа</t>
    </r>
  </si>
  <si>
    <t xml:space="preserve">Полагане на подсилен с фибри разтвор </t>
  </si>
  <si>
    <t>Стоманена конструкция за остъкляване над стълбищата на подлеза - по конструктивен проект</t>
  </si>
  <si>
    <t>Доставка, монтаж и пускане в експлоатация на подемник с възможност за превоз на инвалидни колички, параметри съгласно техническо описание в обяснителната записка</t>
  </si>
  <si>
    <t xml:space="preserve">Демонтаж на мозаечни основи на компрометирани пейки в обхвата на стълбищата </t>
  </si>
  <si>
    <t>Демонтаж на облицовка мраморни плочи от стените и бордовете на оставащите стълбища</t>
  </si>
  <si>
    <r>
      <t>м</t>
    </r>
    <r>
      <rPr>
        <sz val="11"/>
        <rFont val="Calibri"/>
        <family val="2"/>
        <charset val="204"/>
      </rPr>
      <t>²</t>
    </r>
  </si>
  <si>
    <t>Демонтаж на мраморни плочи от стените на подлеза</t>
  </si>
  <si>
    <t>Демонтаж/разбиване ст.б.бордове на отпадащите стълбища с височина 50-60 см до 20см под ниво терен</t>
  </si>
  <si>
    <r>
      <t>м</t>
    </r>
    <r>
      <rPr>
        <sz val="11"/>
        <rFont val="Calibri"/>
        <family val="2"/>
        <charset val="204"/>
      </rPr>
      <t>³</t>
    </r>
  </si>
  <si>
    <t>Демонтаж на шапки от мраморни плочи с ширина 45 см и деб.2 см по бордове</t>
  </si>
  <si>
    <t>Демонтаж и складиране за повторна употреба на масивни гранитни стъпала 15х30 см от отпадащите стълбища</t>
  </si>
  <si>
    <t xml:space="preserve">Демонтаж на стоманени и алуминиеви парапети по стълбища </t>
  </si>
  <si>
    <t>Демонтаж/разбиване на отводнителни канавки в подлеза</t>
  </si>
  <si>
    <t>Демонтаж на компрометирана мраморна настилка подлез</t>
  </si>
  <si>
    <t>Демонтаж/разбиване на отводнителни улеи на ниво тротоар при стълбища</t>
  </si>
  <si>
    <t>Демонтаж и складиране за повторна употреба на съществуващи улични стоманени предпазни парапети нисък тип 1800/700 мм (при смяна на тротоарните плочки в обхвата на проекта)</t>
  </si>
  <si>
    <t>Демонтаж на рамки на ниши за реклами</t>
  </si>
  <si>
    <t>Полагане на хидроизолация (еднослойна полимербитумна мембрана с полиестерна основа и еластомерно покритие, базирано на SBSмодифициран битум) мин.4мм, вкл. защита от 4см циментова замазка - по таван подлез в границите на тротоара, вкл. подготовка на основата</t>
  </si>
  <si>
    <t>Полагане на вертикална  хидроизолация (еднослойна полимербитумна мембрана с полиестерна основа и еластомерно покритие, базирано на SBSмодифициран битум) мин.4мм по подпорни стени и асансьорни шахти, защитена с 3см XPS и  с пласт геотекстил</t>
  </si>
  <si>
    <t>Възстановяване на демонтиран при ремонта уличен предпазен парапет нисък тип 1800/700 мм</t>
  </si>
  <si>
    <t>Изработване на стоманен предпазен парапет нисък тип 1800/700 мм- допълване на съществуващия по контура на тротоара</t>
  </si>
  <si>
    <t>Почистване, изкърпване и грундиране на таван подлез</t>
  </si>
  <si>
    <t>Изпълнение на пръскана мазилка по таван подлез</t>
  </si>
  <si>
    <t>Изпълнение на нова силикатна (антиграфити) мазилка по стени подлез</t>
  </si>
  <si>
    <t xml:space="preserve">Изпълнение на каменна облицовка- мушелкалк, плочи 60х40 см  по стени стълбища, ст.б. бордове </t>
  </si>
  <si>
    <t>Изпълнение на каменна облицовка- мушелкалк, плочи 60х40 см  по стени подлез- частично</t>
  </si>
  <si>
    <t>Направа на каменни шапки- мушелкалк с дебелина 5 см над бордовете на стълбищата</t>
  </si>
  <si>
    <t>вход 1- ширина на плота 48 см</t>
  </si>
  <si>
    <t>вход 2- ширина на плота 45 см</t>
  </si>
  <si>
    <t>вход 3- ширина на плота 45 см</t>
  </si>
  <si>
    <t xml:space="preserve">Облицовка гранит 2 см по открити подп. стени и бордюри </t>
  </si>
  <si>
    <t xml:space="preserve">Направа на шапки от гранит 45/5 см </t>
  </si>
  <si>
    <r>
      <t xml:space="preserve">Изработка на стоманен парапет </t>
    </r>
    <r>
      <rPr>
        <sz val="11"/>
        <rFont val="Calibri"/>
        <family val="2"/>
        <charset val="204"/>
      </rPr>
      <t xml:space="preserve">Ø 5см </t>
    </r>
    <r>
      <rPr>
        <sz val="11"/>
        <rFont val="Calibri"/>
        <family val="2"/>
        <charset val="204"/>
        <scheme val="minor"/>
      </rPr>
      <t>по стълбища - единичен на височина 90 см</t>
    </r>
  </si>
  <si>
    <t>Стоманена конструкция за остъкляване над стълбищата на подлеза- по конструктивен проект</t>
  </si>
  <si>
    <t>Остъкляване с ламинирано закалено стъкло 12 мм на покриви над стълбища</t>
  </si>
  <si>
    <t>Оформяне на рамки на ниши за реклами</t>
  </si>
  <si>
    <t>Полагане дренажен чакъл в призма 30/40</t>
  </si>
  <si>
    <t>Изработка РVC тръба, DN160 в същ. лин. отводнител</t>
  </si>
  <si>
    <t>Ремонт съществуващи пейки върху мозаечни блокове южно от вход 3(южно от ул.Н.Василиади)</t>
  </si>
  <si>
    <t>Свързване на отводнителните шахти на дъното на платформите към същ.канализация</t>
  </si>
  <si>
    <t>Демонтажи</t>
  </si>
  <si>
    <t>Ирзаботване ел. табло подлез по схема, вкл. фотоклетка</t>
  </si>
  <si>
    <t>Доставка, монтаж и свързване на осветително тяло:</t>
  </si>
  <si>
    <t>Кабел СВТ 2х1,5</t>
  </si>
  <si>
    <t>Кабел СВТ 3х1,5</t>
  </si>
  <si>
    <t>Кабел СВТ 4х1,5</t>
  </si>
  <si>
    <t>Кабел СВТ 5х1,5</t>
  </si>
  <si>
    <t>Полагане ПВВМ 3х1,5</t>
  </si>
  <si>
    <t>Полагане ПВВМ 2х1,5</t>
  </si>
  <si>
    <t>Изработка разклонителна кутия влагозащитена IP66, размер ~100/100mm</t>
  </si>
  <si>
    <t>IV</t>
  </si>
  <si>
    <t>Кабел СВТ 5х2,5</t>
  </si>
  <si>
    <t>V</t>
  </si>
  <si>
    <t>VI</t>
  </si>
  <si>
    <t>VII</t>
  </si>
  <si>
    <r>
      <t>Видеокамера IP, 2MPix</t>
    </r>
    <r>
      <rPr>
        <sz val="10"/>
        <rFont val="Arial"/>
        <family val="2"/>
        <charset val="1"/>
      </rPr>
      <t xml:space="preserve">, </t>
    </r>
    <r>
      <rPr>
        <sz val="10"/>
        <color indexed="8"/>
        <rFont val="Arial"/>
        <family val="2"/>
        <charset val="1"/>
      </rPr>
      <t>Low Lux, WDR, Target IR Bullet Outdoor, IP67 / IK10 защита, 3.8 мм обектив, PoE, H.264</t>
    </r>
  </si>
  <si>
    <t xml:space="preserve">Пластмасова тръба бяла, ф25, вкл. скоби </t>
  </si>
  <si>
    <t>Кабел SFTP cat7</t>
  </si>
  <si>
    <t>VIII</t>
  </si>
  <si>
    <t>Външен захранващ кабел</t>
  </si>
  <si>
    <t>Автоматичен прекъсвач C/3x32A, Isc=20kA в съществуващо табло трафопост</t>
  </si>
  <si>
    <t>Направа изкоп в зелена площ 0,4/0.8м</t>
  </si>
  <si>
    <t>Разкъртване и възстановяване настилка тротоарни плочи</t>
  </si>
  <si>
    <t>Кабел СВТ 4х10</t>
  </si>
  <si>
    <t>Полагане в изкоп  гофрирана тръба за изпълнение на електрически мрежи (с гладка вътрешна стена), външен диаметър 40mm/вътрешен 32mm, устойчивост 450N</t>
  </si>
  <si>
    <t>Изпитване на кабел НН - оторизиран орган за контрол</t>
  </si>
  <si>
    <t xml:space="preserve">Кофраж за изпълнение на подсилен с фибри разтвор </t>
  </si>
  <si>
    <r>
      <t>Метална конструкция стомана</t>
    </r>
    <r>
      <rPr>
        <b/>
        <sz val="10"/>
        <rFont val="Arial"/>
        <family val="2"/>
        <charset val="204"/>
      </rPr>
      <t xml:space="preserve"> S235JRG2  включително грунд и боя</t>
    </r>
  </si>
  <si>
    <r>
      <rPr>
        <sz val="10"/>
        <rFont val="Arial"/>
        <family val="2"/>
        <charset val="204"/>
      </rPr>
      <t>Полагане на разтвор</t>
    </r>
    <r>
      <rPr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върху оголени арматурни железа</t>
    </r>
  </si>
  <si>
    <r>
      <rPr>
        <sz val="10"/>
        <rFont val="Arial"/>
        <family val="2"/>
        <charset val="204"/>
      </rPr>
      <t>Полагане на подсилен с фибри разтвор</t>
    </r>
    <r>
      <rPr>
        <sz val="12"/>
        <rFont val="Arial"/>
        <family val="2"/>
        <charset val="204"/>
      </rPr>
      <t xml:space="preserve"> </t>
    </r>
  </si>
  <si>
    <t>/за част от трот. върху галериите на подлезите-315м2/</t>
  </si>
  <si>
    <t>Подложен бетон за бордюри /43м х 0,02м2/</t>
  </si>
  <si>
    <t>Разстилане на хумус слой см</t>
  </si>
  <si>
    <t>Засаждане на juniperus sabrinaa</t>
  </si>
  <si>
    <t xml:space="preserve"> Ул. Д-р Н. ВАСИЛИАДИ“ с ул. „БРЯНСКА“ - ПОДЛЕЗ 1</t>
  </si>
  <si>
    <t xml:space="preserve"> Ул.„Д-р Н. ВАСИЛИАДИ“ с ул. „СТ, КАРАДЖА“ - ПОДЛЕЗ 2</t>
  </si>
  <si>
    <t>ОБЩО ПОДЛЕЗ 1:</t>
  </si>
  <si>
    <t>ОБЩО ПОДЛЕЗ 2:</t>
  </si>
  <si>
    <t>ОБЩО ПОДЛЕЗ 1 + ПОДЛЕЗ 2:</t>
  </si>
  <si>
    <t xml:space="preserve"> ДДС:</t>
  </si>
  <si>
    <t>Обособена позиция № 3: "Възстановяване, ремонт и модернизация на пешеходни подлези в гр. Габрово“</t>
  </si>
  <si>
    <t>НЕПРЕДВИДЕНИ РАЗХОДИ ….% (ОТ 1% ДО 5%)</t>
  </si>
  <si>
    <t>ОБЩО ПОДЛЕЗ 1 С НЕПРЕДВИДЕНИ РАЗХОДИ</t>
  </si>
  <si>
    <t>ОБЩО ПОДЛЕЗ 2 С НЕПРЕДВИДЕНИ РАЗХОДИ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</si>
</sst>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\ &quot;лв.&quot;"/>
    <numFmt numFmtId="166" formatCode="#,##0.00\ &quot;лв.&quot;"/>
    <numFmt numFmtId="167" formatCode="#,##0.00;[Red]#,##0.00"/>
    <numFmt numFmtId="168" formatCode="#,##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name val="Courier New"/>
      <family val="3"/>
      <charset val="204"/>
    </font>
    <font>
      <b/>
      <sz val="12"/>
      <name val="Courier New"/>
      <family val="3"/>
      <charset val="204"/>
    </font>
    <font>
      <sz val="10"/>
      <color indexed="10"/>
      <name val="Arial"/>
      <family val="2"/>
      <charset val="204"/>
    </font>
    <font>
      <sz val="12"/>
      <name val="Courier New"/>
      <family val="3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vertAlign val="superscript"/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ourier New"/>
      <family val="3"/>
      <charset val="204"/>
    </font>
    <font>
      <sz val="10"/>
      <color theme="1"/>
      <name val="Arial"/>
      <family val="2"/>
      <charset val="204"/>
    </font>
    <font>
      <b/>
      <u/>
      <sz val="12"/>
      <name val="Courier New"/>
      <family val="3"/>
      <charset val="204"/>
    </font>
    <font>
      <sz val="12"/>
      <color indexed="60"/>
      <name val="Arial"/>
      <family val="2"/>
      <charset val="204"/>
    </font>
    <font>
      <sz val="12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"/>
      <family val="2"/>
      <charset val="1"/>
    </font>
    <font>
      <sz val="10"/>
      <color indexed="8"/>
      <name val="Arial"/>
      <family val="2"/>
      <charset val="1"/>
    </font>
    <font>
      <sz val="10"/>
      <name val="Courier New"/>
      <family val="3"/>
      <charset val="204"/>
    </font>
    <font>
      <b/>
      <sz val="12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6" fillId="2" borderId="1" xfId="0" applyFont="1" applyFill="1" applyBorder="1" applyAlignment="1">
      <alignment horizontal="center" vertical="center"/>
    </xf>
    <xf numFmtId="0" fontId="17" fillId="0" borderId="0" xfId="0" applyFont="1" applyFill="1"/>
    <xf numFmtId="0" fontId="17" fillId="3" borderId="0" xfId="0" applyFont="1" applyFill="1"/>
    <xf numFmtId="0" fontId="0" fillId="0" borderId="0" xfId="0" applyFill="1"/>
    <xf numFmtId="2" fontId="0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/>
    </xf>
    <xf numFmtId="0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5" fillId="0" borderId="1" xfId="0" applyNumberFormat="1" applyFont="1" applyBorder="1" applyAlignment="1">
      <alignment horizontal="center"/>
    </xf>
    <xf numFmtId="0" fontId="15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8" fillId="0" borderId="1" xfId="0" applyFont="1" applyBorder="1" applyAlignment="1"/>
    <xf numFmtId="0" fontId="7" fillId="0" borderId="1" xfId="0" applyFont="1" applyBorder="1" applyAlignment="1"/>
    <xf numFmtId="0" fontId="0" fillId="0" borderId="1" xfId="0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15" fillId="4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center"/>
    </xf>
    <xf numFmtId="0" fontId="0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1" xfId="0" applyNumberFormat="1" applyFont="1" applyBorder="1"/>
    <xf numFmtId="0" fontId="7" fillId="0" borderId="1" xfId="0" applyFont="1" applyBorder="1" applyAlignment="1">
      <alignment horizontal="right"/>
    </xf>
    <xf numFmtId="0" fontId="7" fillId="0" borderId="1" xfId="0" applyNumberFormat="1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7" fillId="0" borderId="1" xfId="0" applyFont="1" applyFill="1" applyBorder="1"/>
    <xf numFmtId="0" fontId="8" fillId="0" borderId="1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2" fillId="4" borderId="1" xfId="0" applyNumberFormat="1" applyFont="1" applyFill="1" applyBorder="1" applyAlignment="1">
      <alignment horizontal="center" vertical="center"/>
    </xf>
    <xf numFmtId="0" fontId="11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/>
    </xf>
    <xf numFmtId="0" fontId="11" fillId="4" borderId="1" xfId="0" applyFont="1" applyFill="1" applyBorder="1" applyAlignment="1">
      <alignment horizontal="center" vertical="center"/>
    </xf>
    <xf numFmtId="166" fontId="11" fillId="4" borderId="1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7" fillId="0" borderId="1" xfId="0" applyNumberFormat="1" applyFont="1" applyBorder="1" applyAlignment="1"/>
    <xf numFmtId="2" fontId="7" fillId="0" borderId="1" xfId="0" applyNumberFormat="1" applyFont="1" applyFill="1" applyBorder="1" applyAlignment="1"/>
    <xf numFmtId="2" fontId="1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1" fillId="5" borderId="1" xfId="0" applyNumberFormat="1" applyFont="1" applyFill="1" applyBorder="1" applyAlignment="1">
      <alignment horizontal="right" vertical="center"/>
    </xf>
    <xf numFmtId="4" fontId="11" fillId="5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2" fillId="4" borderId="1" xfId="0" applyFont="1" applyFill="1" applyBorder="1" applyAlignment="1">
      <alignment horizontal="left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right" vertical="center"/>
    </xf>
    <xf numFmtId="2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wrapText="1"/>
    </xf>
    <xf numFmtId="2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right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25" fillId="0" borderId="1" xfId="0" applyNumberFormat="1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/>
    </xf>
    <xf numFmtId="0" fontId="2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4" borderId="1" xfId="0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2" borderId="1" xfId="0" applyFill="1" applyBorder="1"/>
    <xf numFmtId="4" fontId="17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left" vertical="center" wrapText="1"/>
    </xf>
    <xf numFmtId="0" fontId="29" fillId="4" borderId="1" xfId="0" applyFont="1" applyFill="1" applyBorder="1" applyAlignme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165" fontId="30" fillId="4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168" fontId="0" fillId="0" borderId="1" xfId="0" applyNumberForma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right" vertical="center"/>
    </xf>
    <xf numFmtId="2" fontId="0" fillId="0" borderId="1" xfId="0" applyNumberFormat="1" applyFill="1" applyBorder="1" applyAlignment="1">
      <alignment horizontal="center"/>
    </xf>
    <xf numFmtId="0" fontId="7" fillId="0" borderId="1" xfId="0" quotePrefix="1" applyFont="1" applyFill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166" fontId="11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left" vertical="center"/>
    </xf>
    <xf numFmtId="0" fontId="22" fillId="5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4" fontId="11" fillId="0" borderId="2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 vertical="center"/>
    </xf>
    <xf numFmtId="4" fontId="11" fillId="0" borderId="2" xfId="0" applyNumberFormat="1" applyFont="1" applyFill="1" applyBorder="1" applyAlignment="1">
      <alignment horizontal="right" vertical="center"/>
    </xf>
    <xf numFmtId="4" fontId="11" fillId="0" borderId="3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13" fillId="0" borderId="2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167" fontId="11" fillId="0" borderId="2" xfId="0" applyNumberFormat="1" applyFont="1" applyBorder="1" applyAlignment="1">
      <alignment horizontal="right" vertical="center"/>
    </xf>
    <xf numFmtId="167" fontId="11" fillId="0" borderId="3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right" vertical="center"/>
    </xf>
    <xf numFmtId="164" fontId="11" fillId="0" borderId="4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right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right" vertical="center"/>
    </xf>
    <xf numFmtId="0" fontId="12" fillId="0" borderId="4" xfId="0" applyNumberFormat="1" applyFont="1" applyBorder="1" applyAlignment="1">
      <alignment horizontal="right" vertical="center"/>
    </xf>
    <xf numFmtId="0" fontId="12" fillId="0" borderId="3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22" fillId="5" borderId="2" xfId="0" applyFont="1" applyFill="1" applyBorder="1" applyAlignment="1">
      <alignment horizontal="right" vertical="center"/>
    </xf>
    <xf numFmtId="0" fontId="22" fillId="5" borderId="4" xfId="0" applyFont="1" applyFill="1" applyBorder="1" applyAlignment="1">
      <alignment horizontal="right" vertical="center"/>
    </xf>
    <xf numFmtId="0" fontId="22" fillId="5" borderId="3" xfId="0" applyFont="1" applyFill="1" applyBorder="1" applyAlignment="1">
      <alignment horizontal="right" vertical="center"/>
    </xf>
  </cellXfs>
  <cellStyles count="1">
    <cellStyle name="Нормален" xfId="0" builtinId="0"/>
  </cellStyles>
  <dxfs count="0"/>
  <tableStyles count="0" defaultTableStyle="TableStyleMedium2" defaultPivotStyle="PivotStyleMedium9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5"/>
  <sheetViews>
    <sheetView tabSelected="1" workbookViewId="0">
      <selection activeCell="F325" sqref="F325"/>
    </sheetView>
  </sheetViews>
  <sheetFormatPr defaultColWidth="9.140625" defaultRowHeight="15" x14ac:dyDescent="0.25"/>
  <cols>
    <col min="1" max="1" width="4" style="1" customWidth="1"/>
    <col min="2" max="2" width="48.5703125" style="12" customWidth="1"/>
    <col min="3" max="3" width="5.28515625" style="1" customWidth="1"/>
    <col min="4" max="4" width="8.42578125" style="1" customWidth="1"/>
    <col min="5" max="5" width="8.42578125" style="4" customWidth="1"/>
    <col min="6" max="6" width="15.5703125" style="4" customWidth="1"/>
    <col min="7" max="8" width="9.140625" style="12"/>
    <col min="9" max="9" width="13" style="12" customWidth="1"/>
    <col min="10" max="16384" width="9.140625" style="12"/>
  </cols>
  <sheetData>
    <row r="1" spans="1:8" ht="21.75" customHeight="1" x14ac:dyDescent="0.25">
      <c r="B1" s="13" t="s">
        <v>129</v>
      </c>
      <c r="C1" s="2"/>
    </row>
    <row r="2" spans="1:8" ht="24" x14ac:dyDescent="0.25">
      <c r="A2" s="2"/>
      <c r="B2" s="13"/>
      <c r="C2" s="2"/>
    </row>
    <row r="3" spans="1:8" ht="64.5" customHeight="1" x14ac:dyDescent="0.25">
      <c r="B3" s="195" t="s">
        <v>257</v>
      </c>
      <c r="C3" s="196"/>
      <c r="D3" s="196"/>
      <c r="H3" s="18"/>
    </row>
    <row r="4" spans="1:8" ht="16.5" x14ac:dyDescent="0.25">
      <c r="A4" s="3"/>
    </row>
    <row r="5" spans="1:8" ht="16.5" x14ac:dyDescent="0.25">
      <c r="B5" s="6" t="s">
        <v>0</v>
      </c>
      <c r="C5" s="5"/>
    </row>
    <row r="6" spans="1:8" ht="16.5" x14ac:dyDescent="0.25">
      <c r="A6" s="3"/>
      <c r="B6" s="14"/>
      <c r="C6" s="5"/>
    </row>
    <row r="7" spans="1:8" ht="16.5" x14ac:dyDescent="0.25">
      <c r="B7" s="6"/>
      <c r="C7" s="5"/>
    </row>
    <row r="8" spans="1:8" ht="16.5" x14ac:dyDescent="0.25">
      <c r="A8" s="3"/>
      <c r="B8" s="14"/>
      <c r="C8" s="5"/>
    </row>
    <row r="9" spans="1:8" ht="16.5" x14ac:dyDescent="0.25">
      <c r="A9" s="3"/>
    </row>
    <row r="10" spans="1:8" s="15" customFormat="1" ht="14.25" x14ac:dyDescent="0.25">
      <c r="A10" s="164" t="s">
        <v>1</v>
      </c>
      <c r="B10" s="164" t="s">
        <v>6</v>
      </c>
      <c r="C10" s="164" t="s">
        <v>7</v>
      </c>
      <c r="D10" s="197" t="s">
        <v>8</v>
      </c>
      <c r="E10" s="189" t="s">
        <v>9</v>
      </c>
      <c r="F10" s="189" t="s">
        <v>10</v>
      </c>
    </row>
    <row r="11" spans="1:8" s="15" customFormat="1" ht="14.25" x14ac:dyDescent="0.25">
      <c r="A11" s="164"/>
      <c r="B11" s="164"/>
      <c r="C11" s="164"/>
      <c r="D11" s="197"/>
      <c r="E11" s="189"/>
      <c r="F11" s="189"/>
    </row>
    <row r="12" spans="1:8" s="15" customFormat="1" ht="14.25" x14ac:dyDescent="0.25">
      <c r="A12" s="50">
        <v>1</v>
      </c>
      <c r="B12" s="50">
        <v>2</v>
      </c>
      <c r="C12" s="50">
        <v>3</v>
      </c>
      <c r="D12" s="50">
        <v>4</v>
      </c>
      <c r="E12" s="51">
        <v>5</v>
      </c>
      <c r="F12" s="51">
        <v>6</v>
      </c>
    </row>
    <row r="13" spans="1:8" s="15" customFormat="1" ht="22.9" customHeight="1" x14ac:dyDescent="0.25">
      <c r="A13" s="185" t="s">
        <v>251</v>
      </c>
      <c r="B13" s="185"/>
      <c r="C13" s="185"/>
      <c r="D13" s="185"/>
      <c r="E13" s="185"/>
      <c r="F13" s="185"/>
    </row>
    <row r="14" spans="1:8" s="15" customFormat="1" ht="20.25" customHeight="1" x14ac:dyDescent="0.25">
      <c r="A14" s="52"/>
      <c r="B14" s="53" t="s">
        <v>5</v>
      </c>
      <c r="C14" s="52"/>
      <c r="D14" s="52"/>
      <c r="E14" s="54"/>
      <c r="F14" s="54"/>
    </row>
    <row r="15" spans="1:8" s="15" customFormat="1" ht="16.5" customHeight="1" x14ac:dyDescent="0.25">
      <c r="A15" s="55" t="s">
        <v>26</v>
      </c>
      <c r="B15" s="177" t="s">
        <v>32</v>
      </c>
      <c r="C15" s="177"/>
      <c r="D15" s="177"/>
      <c r="E15" s="177"/>
      <c r="F15" s="177"/>
    </row>
    <row r="16" spans="1:8" s="15" customFormat="1" ht="27.75" customHeight="1" x14ac:dyDescent="0.25">
      <c r="A16" s="7">
        <v>1</v>
      </c>
      <c r="B16" s="11" t="s">
        <v>39</v>
      </c>
      <c r="C16" s="7" t="s">
        <v>74</v>
      </c>
      <c r="D16" s="10">
        <v>190</v>
      </c>
      <c r="E16" s="56"/>
      <c r="F16" s="100">
        <f>ROUND(E16*D16,2)</f>
        <v>0</v>
      </c>
    </row>
    <row r="17" spans="1:6" s="15" customFormat="1" ht="28.5" customHeight="1" x14ac:dyDescent="0.25">
      <c r="A17" s="7">
        <v>2</v>
      </c>
      <c r="B17" s="11" t="s">
        <v>40</v>
      </c>
      <c r="C17" s="7" t="s">
        <v>3</v>
      </c>
      <c r="D17" s="8">
        <v>80</v>
      </c>
      <c r="E17" s="56"/>
      <c r="F17" s="100">
        <f t="shared" ref="F17:F64" si="0">ROUND(E17*D17,2)</f>
        <v>0</v>
      </c>
    </row>
    <row r="18" spans="1:6" s="15" customFormat="1" ht="30" customHeight="1" x14ac:dyDescent="0.25">
      <c r="A18" s="7">
        <v>3</v>
      </c>
      <c r="B18" s="11" t="s">
        <v>41</v>
      </c>
      <c r="C18" s="7" t="s">
        <v>3</v>
      </c>
      <c r="D18" s="8">
        <v>58</v>
      </c>
      <c r="E18" s="91"/>
      <c r="F18" s="100">
        <f t="shared" si="0"/>
        <v>0</v>
      </c>
    </row>
    <row r="19" spans="1:6" s="15" customFormat="1" ht="30" customHeight="1" x14ac:dyDescent="0.25">
      <c r="A19" s="7">
        <v>4</v>
      </c>
      <c r="B19" s="11" t="s">
        <v>42</v>
      </c>
      <c r="C19" s="7" t="s">
        <v>3</v>
      </c>
      <c r="D19" s="8">
        <v>295</v>
      </c>
      <c r="E19" s="8"/>
      <c r="F19" s="100">
        <f t="shared" si="0"/>
        <v>0</v>
      </c>
    </row>
    <row r="20" spans="1:6" s="15" customFormat="1" ht="20.25" customHeight="1" x14ac:dyDescent="0.25">
      <c r="A20" s="7">
        <v>5</v>
      </c>
      <c r="B20" s="11" t="s">
        <v>43</v>
      </c>
      <c r="C20" s="7" t="s">
        <v>3</v>
      </c>
      <c r="D20" s="8">
        <v>40</v>
      </c>
      <c r="E20" s="56"/>
      <c r="F20" s="100">
        <f t="shared" si="0"/>
        <v>0</v>
      </c>
    </row>
    <row r="21" spans="1:6" s="15" customFormat="1" ht="21.75" customHeight="1" x14ac:dyDescent="0.25">
      <c r="A21" s="7">
        <v>6</v>
      </c>
      <c r="B21" s="11" t="s">
        <v>44</v>
      </c>
      <c r="C21" s="7" t="s">
        <v>74</v>
      </c>
      <c r="D21" s="8">
        <v>358</v>
      </c>
      <c r="E21" s="56"/>
      <c r="F21" s="100">
        <f t="shared" si="0"/>
        <v>0</v>
      </c>
    </row>
    <row r="22" spans="1:6" s="15" customFormat="1" ht="27.75" customHeight="1" x14ac:dyDescent="0.25">
      <c r="A22" s="7">
        <v>7</v>
      </c>
      <c r="B22" s="11" t="s">
        <v>45</v>
      </c>
      <c r="C22" s="7" t="s">
        <v>3</v>
      </c>
      <c r="D22" s="8">
        <v>11</v>
      </c>
      <c r="E22" s="56"/>
      <c r="F22" s="100">
        <f t="shared" si="0"/>
        <v>0</v>
      </c>
    </row>
    <row r="23" spans="1:6" s="15" customFormat="1" ht="27" customHeight="1" x14ac:dyDescent="0.25">
      <c r="A23" s="7">
        <v>8</v>
      </c>
      <c r="B23" s="11" t="s">
        <v>46</v>
      </c>
      <c r="C23" s="7" t="s">
        <v>3</v>
      </c>
      <c r="D23" s="8">
        <v>138</v>
      </c>
      <c r="E23" s="56"/>
      <c r="F23" s="100">
        <f t="shared" si="0"/>
        <v>0</v>
      </c>
    </row>
    <row r="24" spans="1:6" s="15" customFormat="1" ht="22.5" customHeight="1" x14ac:dyDescent="0.25">
      <c r="A24" s="7">
        <v>9</v>
      </c>
      <c r="B24" s="11" t="s">
        <v>47</v>
      </c>
      <c r="C24" s="7" t="s">
        <v>2</v>
      </c>
      <c r="D24" s="8">
        <v>60</v>
      </c>
      <c r="E24" s="92"/>
      <c r="F24" s="100">
        <f t="shared" si="0"/>
        <v>0</v>
      </c>
    </row>
    <row r="25" spans="1:6" s="15" customFormat="1" ht="26.25" customHeight="1" x14ac:dyDescent="0.25">
      <c r="A25" s="7">
        <v>10</v>
      </c>
      <c r="B25" s="11" t="s">
        <v>48</v>
      </c>
      <c r="C25" s="7" t="s">
        <v>75</v>
      </c>
      <c r="D25" s="8">
        <v>20</v>
      </c>
      <c r="E25" s="91"/>
      <c r="F25" s="100">
        <f t="shared" si="0"/>
        <v>0</v>
      </c>
    </row>
    <row r="26" spans="1:6" s="15" customFormat="1" ht="30.75" customHeight="1" x14ac:dyDescent="0.25">
      <c r="A26" s="7">
        <v>11</v>
      </c>
      <c r="B26" s="11" t="s">
        <v>49</v>
      </c>
      <c r="C26" s="7" t="s">
        <v>75</v>
      </c>
      <c r="D26" s="8">
        <v>10</v>
      </c>
      <c r="E26" s="91"/>
      <c r="F26" s="100">
        <f t="shared" si="0"/>
        <v>0</v>
      </c>
    </row>
    <row r="27" spans="1:6" s="15" customFormat="1" ht="15" customHeight="1" x14ac:dyDescent="0.25">
      <c r="A27" s="7">
        <v>12</v>
      </c>
      <c r="B27" s="11" t="s">
        <v>50</v>
      </c>
      <c r="C27" s="7" t="s">
        <v>2</v>
      </c>
      <c r="D27" s="8">
        <v>8</v>
      </c>
      <c r="E27" s="56"/>
      <c r="F27" s="100">
        <f t="shared" si="0"/>
        <v>0</v>
      </c>
    </row>
    <row r="28" spans="1:6" s="15" customFormat="1" ht="27.75" customHeight="1" x14ac:dyDescent="0.25">
      <c r="A28" s="7">
        <v>13</v>
      </c>
      <c r="B28" s="11" t="s">
        <v>51</v>
      </c>
      <c r="C28" s="7" t="s">
        <v>74</v>
      </c>
      <c r="D28" s="8">
        <v>10</v>
      </c>
      <c r="E28" s="56"/>
      <c r="F28" s="100">
        <f t="shared" si="0"/>
        <v>0</v>
      </c>
    </row>
    <row r="29" spans="1:6" s="15" customFormat="1" ht="31.5" customHeight="1" x14ac:dyDescent="0.25">
      <c r="A29" s="7">
        <v>13</v>
      </c>
      <c r="B29" s="11" t="s">
        <v>52</v>
      </c>
      <c r="C29" s="7" t="s">
        <v>75</v>
      </c>
      <c r="D29" s="8">
        <v>60</v>
      </c>
      <c r="E29" s="56"/>
      <c r="F29" s="100">
        <f t="shared" si="0"/>
        <v>0</v>
      </c>
    </row>
    <row r="30" spans="1:6" s="15" customFormat="1" ht="18" customHeight="1" x14ac:dyDescent="0.25">
      <c r="A30" s="7">
        <v>14</v>
      </c>
      <c r="B30" s="11" t="s">
        <v>53</v>
      </c>
      <c r="C30" s="7" t="s">
        <v>2</v>
      </c>
      <c r="D30" s="8">
        <v>1</v>
      </c>
      <c r="E30" s="56"/>
      <c r="F30" s="100">
        <f t="shared" si="0"/>
        <v>0</v>
      </c>
    </row>
    <row r="31" spans="1:6" s="15" customFormat="1" ht="36.75" customHeight="1" x14ac:dyDescent="0.25">
      <c r="A31" s="7">
        <v>15</v>
      </c>
      <c r="B31" s="11" t="s">
        <v>54</v>
      </c>
      <c r="C31" s="7" t="s">
        <v>2</v>
      </c>
      <c r="D31" s="8">
        <v>1</v>
      </c>
      <c r="E31" s="56"/>
      <c r="F31" s="100">
        <f t="shared" si="0"/>
        <v>0</v>
      </c>
    </row>
    <row r="32" spans="1:6" s="15" customFormat="1" ht="17.25" customHeight="1" x14ac:dyDescent="0.25">
      <c r="A32" s="7" t="s">
        <v>76</v>
      </c>
      <c r="B32" s="177" t="s">
        <v>77</v>
      </c>
      <c r="C32" s="177"/>
      <c r="D32" s="177"/>
      <c r="E32" s="177"/>
      <c r="F32" s="177"/>
    </row>
    <row r="33" spans="1:6" s="15" customFormat="1" ht="84.75" customHeight="1" x14ac:dyDescent="0.25">
      <c r="A33" s="7">
        <v>1</v>
      </c>
      <c r="B33" s="11" t="s">
        <v>130</v>
      </c>
      <c r="C33" s="7" t="s">
        <v>74</v>
      </c>
      <c r="D33" s="8">
        <v>100</v>
      </c>
      <c r="E33" s="56"/>
      <c r="F33" s="100">
        <f t="shared" si="0"/>
        <v>0</v>
      </c>
    </row>
    <row r="34" spans="1:6" s="15" customFormat="1" ht="75.75" customHeight="1" x14ac:dyDescent="0.25">
      <c r="A34" s="7">
        <v>2</v>
      </c>
      <c r="B34" s="11" t="s">
        <v>131</v>
      </c>
      <c r="C34" s="7" t="s">
        <v>74</v>
      </c>
      <c r="D34" s="8">
        <v>100</v>
      </c>
      <c r="E34" s="56"/>
      <c r="F34" s="100">
        <f t="shared" si="0"/>
        <v>0</v>
      </c>
    </row>
    <row r="35" spans="1:6" s="15" customFormat="1" ht="53.25" customHeight="1" x14ac:dyDescent="0.25">
      <c r="A35" s="7">
        <v>3</v>
      </c>
      <c r="B35" s="11" t="s">
        <v>132</v>
      </c>
      <c r="C35" s="7" t="s">
        <v>3</v>
      </c>
      <c r="D35" s="8">
        <v>137</v>
      </c>
      <c r="E35" s="56"/>
      <c r="F35" s="100">
        <f t="shared" si="0"/>
        <v>0</v>
      </c>
    </row>
    <row r="36" spans="1:6" s="15" customFormat="1" ht="31.5" customHeight="1" x14ac:dyDescent="0.25">
      <c r="A36" s="7">
        <v>4</v>
      </c>
      <c r="B36" s="11" t="s">
        <v>55</v>
      </c>
      <c r="C36" s="7" t="s">
        <v>74</v>
      </c>
      <c r="D36" s="8">
        <v>290</v>
      </c>
      <c r="E36" s="56"/>
      <c r="F36" s="100">
        <f t="shared" si="0"/>
        <v>0</v>
      </c>
    </row>
    <row r="37" spans="1:6" s="15" customFormat="1" ht="17.25" customHeight="1" x14ac:dyDescent="0.25">
      <c r="A37" s="7">
        <v>5</v>
      </c>
      <c r="B37" s="11" t="s">
        <v>56</v>
      </c>
      <c r="C37" s="7" t="s">
        <v>74</v>
      </c>
      <c r="D37" s="8">
        <v>500</v>
      </c>
      <c r="E37" s="56"/>
      <c r="F37" s="100">
        <f t="shared" si="0"/>
        <v>0</v>
      </c>
    </row>
    <row r="38" spans="1:6" s="15" customFormat="1" ht="35.25" customHeight="1" x14ac:dyDescent="0.25">
      <c r="A38" s="7">
        <v>6</v>
      </c>
      <c r="B38" s="11" t="s">
        <v>57</v>
      </c>
      <c r="C38" s="7" t="s">
        <v>74</v>
      </c>
      <c r="D38" s="8">
        <v>500</v>
      </c>
      <c r="E38" s="56"/>
      <c r="F38" s="100">
        <f t="shared" si="0"/>
        <v>0</v>
      </c>
    </row>
    <row r="39" spans="1:6" s="15" customFormat="1" ht="41.25" customHeight="1" x14ac:dyDescent="0.25">
      <c r="A39" s="7">
        <v>7</v>
      </c>
      <c r="B39" s="11" t="s">
        <v>58</v>
      </c>
      <c r="C39" s="7" t="s">
        <v>74</v>
      </c>
      <c r="D39" s="8">
        <v>265</v>
      </c>
      <c r="E39" s="91"/>
      <c r="F39" s="100">
        <f t="shared" si="0"/>
        <v>0</v>
      </c>
    </row>
    <row r="40" spans="1:6" s="15" customFormat="1" ht="33" customHeight="1" x14ac:dyDescent="0.25">
      <c r="A40" s="7">
        <v>8</v>
      </c>
      <c r="B40" s="11" t="s">
        <v>59</v>
      </c>
      <c r="C40" s="7" t="s">
        <v>74</v>
      </c>
      <c r="D40" s="8">
        <v>265</v>
      </c>
      <c r="E40" s="91"/>
      <c r="F40" s="100">
        <f t="shared" si="0"/>
        <v>0</v>
      </c>
    </row>
    <row r="41" spans="1:6" s="15" customFormat="1" ht="34.5" customHeight="1" x14ac:dyDescent="0.25">
      <c r="A41" s="7">
        <v>9</v>
      </c>
      <c r="B41" s="11" t="s">
        <v>60</v>
      </c>
      <c r="C41" s="7" t="s">
        <v>74</v>
      </c>
      <c r="D41" s="8">
        <v>358</v>
      </c>
      <c r="E41" s="56"/>
      <c r="F41" s="100">
        <f t="shared" si="0"/>
        <v>0</v>
      </c>
    </row>
    <row r="42" spans="1:6" s="15" customFormat="1" ht="36.75" customHeight="1" x14ac:dyDescent="0.25">
      <c r="A42" s="7">
        <v>10</v>
      </c>
      <c r="B42" s="35" t="s">
        <v>61</v>
      </c>
      <c r="C42" s="7" t="s">
        <v>3</v>
      </c>
      <c r="D42" s="8">
        <v>120</v>
      </c>
      <c r="E42" s="56"/>
      <c r="F42" s="100">
        <f t="shared" si="0"/>
        <v>0</v>
      </c>
    </row>
    <row r="43" spans="1:6" s="15" customFormat="1" ht="36.75" customHeight="1" x14ac:dyDescent="0.25">
      <c r="A43" s="7">
        <v>11</v>
      </c>
      <c r="B43" s="11" t="s">
        <v>133</v>
      </c>
      <c r="C43" s="7" t="s">
        <v>3</v>
      </c>
      <c r="D43" s="8">
        <v>80</v>
      </c>
      <c r="E43" s="56"/>
      <c r="F43" s="100">
        <f t="shared" si="0"/>
        <v>0</v>
      </c>
    </row>
    <row r="44" spans="1:6" s="15" customFormat="1" ht="31.5" customHeight="1" x14ac:dyDescent="0.25">
      <c r="A44" s="7">
        <v>12</v>
      </c>
      <c r="B44" s="11" t="s">
        <v>144</v>
      </c>
      <c r="C44" s="7" t="s">
        <v>3</v>
      </c>
      <c r="D44" s="8">
        <v>36</v>
      </c>
      <c r="E44" s="56"/>
      <c r="F44" s="100">
        <f t="shared" si="0"/>
        <v>0</v>
      </c>
    </row>
    <row r="45" spans="1:6" s="15" customFormat="1" ht="37.5" customHeight="1" x14ac:dyDescent="0.25">
      <c r="A45" s="7">
        <v>13</v>
      </c>
      <c r="B45" s="11" t="s">
        <v>134</v>
      </c>
      <c r="C45" s="7" t="s">
        <v>3</v>
      </c>
      <c r="D45" s="8">
        <v>36</v>
      </c>
      <c r="E45" s="56"/>
      <c r="F45" s="100">
        <f t="shared" si="0"/>
        <v>0</v>
      </c>
    </row>
    <row r="46" spans="1:6" s="15" customFormat="1" ht="39" customHeight="1" x14ac:dyDescent="0.25">
      <c r="A46" s="7">
        <v>14</v>
      </c>
      <c r="B46" s="11" t="s">
        <v>178</v>
      </c>
      <c r="C46" s="7" t="s">
        <v>2</v>
      </c>
      <c r="D46" s="8">
        <v>4</v>
      </c>
      <c r="E46" s="56"/>
      <c r="F46" s="100">
        <f t="shared" si="0"/>
        <v>0</v>
      </c>
    </row>
    <row r="47" spans="1:6" s="15" customFormat="1" ht="36.75" customHeight="1" x14ac:dyDescent="0.25">
      <c r="A47" s="7">
        <v>15</v>
      </c>
      <c r="B47" s="11" t="s">
        <v>62</v>
      </c>
      <c r="C47" s="7" t="s">
        <v>74</v>
      </c>
      <c r="D47" s="8">
        <v>145</v>
      </c>
      <c r="E47" s="56"/>
      <c r="F47" s="100">
        <f t="shared" si="0"/>
        <v>0</v>
      </c>
    </row>
    <row r="48" spans="1:6" s="15" customFormat="1" ht="33.75" customHeight="1" x14ac:dyDescent="0.25">
      <c r="A48" s="7">
        <v>16</v>
      </c>
      <c r="B48" s="11" t="s">
        <v>63</v>
      </c>
      <c r="C48" s="7" t="s">
        <v>74</v>
      </c>
      <c r="D48" s="8">
        <v>32</v>
      </c>
      <c r="E48" s="56"/>
      <c r="F48" s="100">
        <f t="shared" si="0"/>
        <v>0</v>
      </c>
    </row>
    <row r="49" spans="1:6" s="15" customFormat="1" ht="34.5" customHeight="1" x14ac:dyDescent="0.25">
      <c r="A49" s="7">
        <v>17</v>
      </c>
      <c r="B49" s="11" t="s">
        <v>64</v>
      </c>
      <c r="C49" s="7" t="s">
        <v>3</v>
      </c>
      <c r="D49" s="8">
        <v>20</v>
      </c>
      <c r="E49" s="56"/>
      <c r="F49" s="100">
        <f t="shared" si="0"/>
        <v>0</v>
      </c>
    </row>
    <row r="50" spans="1:6" s="15" customFormat="1" ht="36.75" customHeight="1" x14ac:dyDescent="0.25">
      <c r="A50" s="7">
        <v>18</v>
      </c>
      <c r="B50" s="11" t="s">
        <v>65</v>
      </c>
      <c r="C50" s="7" t="s">
        <v>74</v>
      </c>
      <c r="D50" s="8">
        <v>150</v>
      </c>
      <c r="E50" s="56"/>
      <c r="F50" s="100">
        <f t="shared" si="0"/>
        <v>0</v>
      </c>
    </row>
    <row r="51" spans="1:6" s="15" customFormat="1" ht="39.75" customHeight="1" x14ac:dyDescent="0.25">
      <c r="A51" s="7">
        <v>19</v>
      </c>
      <c r="B51" s="11" t="s">
        <v>66</v>
      </c>
      <c r="C51" s="7" t="s">
        <v>3</v>
      </c>
      <c r="D51" s="8">
        <v>40</v>
      </c>
      <c r="E51" s="56"/>
      <c r="F51" s="100">
        <f t="shared" si="0"/>
        <v>0</v>
      </c>
    </row>
    <row r="52" spans="1:6" s="15" customFormat="1" ht="76.5" customHeight="1" x14ac:dyDescent="0.25">
      <c r="A52" s="9">
        <v>20</v>
      </c>
      <c r="B52" s="16" t="s">
        <v>135</v>
      </c>
      <c r="C52" s="9" t="s">
        <v>3</v>
      </c>
      <c r="D52" s="10">
        <v>30</v>
      </c>
      <c r="E52" s="91"/>
      <c r="F52" s="100">
        <f t="shared" si="0"/>
        <v>0</v>
      </c>
    </row>
    <row r="53" spans="1:6" s="15" customFormat="1" ht="36.75" customHeight="1" x14ac:dyDescent="0.25">
      <c r="A53" s="7">
        <v>21</v>
      </c>
      <c r="B53" s="11" t="s">
        <v>67</v>
      </c>
      <c r="C53" s="7" t="s">
        <v>2</v>
      </c>
      <c r="D53" s="8">
        <v>8</v>
      </c>
      <c r="E53" s="56"/>
      <c r="F53" s="100">
        <f t="shared" si="0"/>
        <v>0</v>
      </c>
    </row>
    <row r="54" spans="1:6" s="15" customFormat="1" ht="22.5" customHeight="1" x14ac:dyDescent="0.25">
      <c r="A54" s="9">
        <v>22</v>
      </c>
      <c r="B54" s="16" t="s">
        <v>136</v>
      </c>
      <c r="C54" s="9" t="s">
        <v>3</v>
      </c>
      <c r="D54" s="10">
        <v>25</v>
      </c>
      <c r="E54" s="91"/>
      <c r="F54" s="100">
        <f t="shared" si="0"/>
        <v>0</v>
      </c>
    </row>
    <row r="55" spans="1:6" s="15" customFormat="1" ht="17.25" customHeight="1" x14ac:dyDescent="0.25">
      <c r="A55" s="9">
        <v>23</v>
      </c>
      <c r="B55" s="16" t="s">
        <v>137</v>
      </c>
      <c r="C55" s="9" t="s">
        <v>68</v>
      </c>
      <c r="D55" s="10">
        <v>3</v>
      </c>
      <c r="E55" s="91"/>
      <c r="F55" s="100">
        <f t="shared" si="0"/>
        <v>0</v>
      </c>
    </row>
    <row r="56" spans="1:6" s="15" customFormat="1" ht="30.75" customHeight="1" x14ac:dyDescent="0.25">
      <c r="A56" s="9">
        <v>24</v>
      </c>
      <c r="B56" s="16" t="s">
        <v>138</v>
      </c>
      <c r="C56" s="9" t="s">
        <v>69</v>
      </c>
      <c r="D56" s="10">
        <v>40</v>
      </c>
      <c r="E56" s="91"/>
      <c r="F56" s="100">
        <f t="shared" si="0"/>
        <v>0</v>
      </c>
    </row>
    <row r="57" spans="1:6" s="15" customFormat="1" ht="38.25" customHeight="1" x14ac:dyDescent="0.25">
      <c r="A57" s="9">
        <v>25</v>
      </c>
      <c r="B57" s="16" t="s">
        <v>139</v>
      </c>
      <c r="C57" s="9" t="s">
        <v>3</v>
      </c>
      <c r="D57" s="10">
        <v>25</v>
      </c>
      <c r="E57" s="91"/>
      <c r="F57" s="100">
        <f t="shared" si="0"/>
        <v>0</v>
      </c>
    </row>
    <row r="58" spans="1:6" s="15" customFormat="1" ht="21.75" customHeight="1" x14ac:dyDescent="0.25">
      <c r="A58" s="9">
        <v>26</v>
      </c>
      <c r="B58" s="16" t="s">
        <v>140</v>
      </c>
      <c r="C58" s="9" t="s">
        <v>2</v>
      </c>
      <c r="D58" s="10">
        <v>1</v>
      </c>
      <c r="E58" s="91"/>
      <c r="F58" s="100">
        <f t="shared" si="0"/>
        <v>0</v>
      </c>
    </row>
    <row r="59" spans="1:6" s="15" customFormat="1" ht="21.75" customHeight="1" x14ac:dyDescent="0.25">
      <c r="A59" s="9">
        <v>27</v>
      </c>
      <c r="B59" s="16" t="s">
        <v>70</v>
      </c>
      <c r="C59" s="9" t="s">
        <v>2</v>
      </c>
      <c r="D59" s="10">
        <v>1</v>
      </c>
      <c r="E59" s="91"/>
      <c r="F59" s="100">
        <f t="shared" si="0"/>
        <v>0</v>
      </c>
    </row>
    <row r="60" spans="1:6" s="15" customFormat="1" ht="44.25" customHeight="1" x14ac:dyDescent="0.25">
      <c r="A60" s="7">
        <v>28</v>
      </c>
      <c r="B60" s="11" t="s">
        <v>141</v>
      </c>
      <c r="C60" s="7" t="s">
        <v>2</v>
      </c>
      <c r="D60" s="8">
        <v>4</v>
      </c>
      <c r="E60" s="56"/>
      <c r="F60" s="100">
        <f t="shared" si="0"/>
        <v>0</v>
      </c>
    </row>
    <row r="61" spans="1:6" s="15" customFormat="1" ht="36.75" customHeight="1" x14ac:dyDescent="0.25">
      <c r="A61" s="7">
        <v>29</v>
      </c>
      <c r="B61" s="11" t="s">
        <v>142</v>
      </c>
      <c r="C61" s="7" t="s">
        <v>2</v>
      </c>
      <c r="D61" s="8">
        <v>4</v>
      </c>
      <c r="E61" s="56"/>
      <c r="F61" s="100">
        <f t="shared" si="0"/>
        <v>0</v>
      </c>
    </row>
    <row r="62" spans="1:6" s="15" customFormat="1" ht="30.75" customHeight="1" x14ac:dyDescent="0.25">
      <c r="A62" s="7">
        <v>30</v>
      </c>
      <c r="B62" s="11" t="s">
        <v>71</v>
      </c>
      <c r="C62" s="7" t="s">
        <v>2</v>
      </c>
      <c r="D62" s="8">
        <v>4</v>
      </c>
      <c r="E62" s="56"/>
      <c r="F62" s="100">
        <f t="shared" si="0"/>
        <v>0</v>
      </c>
    </row>
    <row r="63" spans="1:6" s="15" customFormat="1" ht="28.5" customHeight="1" x14ac:dyDescent="0.25">
      <c r="A63" s="7">
        <v>31</v>
      </c>
      <c r="B63" s="11" t="s">
        <v>72</v>
      </c>
      <c r="C63" s="7" t="s">
        <v>73</v>
      </c>
      <c r="D63" s="8">
        <v>1</v>
      </c>
      <c r="E63" s="56"/>
      <c r="F63" s="100">
        <f t="shared" si="0"/>
        <v>0</v>
      </c>
    </row>
    <row r="64" spans="1:6" s="15" customFormat="1" ht="14.25" x14ac:dyDescent="0.25">
      <c r="A64" s="7">
        <v>32</v>
      </c>
      <c r="B64" s="11" t="s">
        <v>143</v>
      </c>
      <c r="C64" s="7" t="s">
        <v>2</v>
      </c>
      <c r="D64" s="8">
        <v>8</v>
      </c>
      <c r="E64" s="56"/>
      <c r="F64" s="100">
        <f t="shared" si="0"/>
        <v>0</v>
      </c>
    </row>
    <row r="65" spans="1:6" s="15" customFormat="1" ht="18" customHeight="1" x14ac:dyDescent="0.25">
      <c r="A65" s="198" t="s">
        <v>166</v>
      </c>
      <c r="B65" s="199"/>
      <c r="C65" s="199"/>
      <c r="D65" s="200"/>
      <c r="E65" s="184">
        <f>SUM(F16:F31,F33:F64)</f>
        <v>0</v>
      </c>
      <c r="F65" s="184"/>
    </row>
    <row r="66" spans="1:6" s="15" customFormat="1" ht="21.75" customHeight="1" x14ac:dyDescent="0.25">
      <c r="A66" s="82"/>
      <c r="B66" s="53" t="s">
        <v>33</v>
      </c>
      <c r="C66" s="82"/>
      <c r="D66" s="82"/>
      <c r="E66" s="83"/>
      <c r="F66" s="83"/>
    </row>
    <row r="67" spans="1:6" s="17" customFormat="1" ht="15" customHeight="1" x14ac:dyDescent="0.2">
      <c r="A67" s="57" t="s">
        <v>37</v>
      </c>
      <c r="B67" s="191" t="s">
        <v>99</v>
      </c>
      <c r="C67" s="191"/>
      <c r="D67" s="191"/>
      <c r="E67" s="191"/>
      <c r="F67" s="191"/>
    </row>
    <row r="68" spans="1:6" s="17" customFormat="1" x14ac:dyDescent="0.25">
      <c r="A68" s="20">
        <v>1</v>
      </c>
      <c r="B68" s="58" t="s">
        <v>78</v>
      </c>
      <c r="C68" s="20" t="s">
        <v>79</v>
      </c>
      <c r="D68" s="93">
        <v>50</v>
      </c>
      <c r="E68" s="65"/>
      <c r="F68" s="101">
        <f>ROUND(E68*D68,2)</f>
        <v>0</v>
      </c>
    </row>
    <row r="69" spans="1:6" s="17" customFormat="1" ht="15" customHeight="1" x14ac:dyDescent="0.2">
      <c r="A69" s="59" t="s">
        <v>25</v>
      </c>
      <c r="B69" s="191" t="s">
        <v>80</v>
      </c>
      <c r="C69" s="191"/>
      <c r="D69" s="191"/>
      <c r="E69" s="191"/>
      <c r="F69" s="191"/>
    </row>
    <row r="70" spans="1:6" s="17" customFormat="1" ht="20.25" customHeight="1" x14ac:dyDescent="0.25">
      <c r="A70" s="60">
        <v>1</v>
      </c>
      <c r="B70" s="61" t="s">
        <v>145</v>
      </c>
      <c r="C70" s="20" t="s">
        <v>2</v>
      </c>
      <c r="D70" s="93">
        <v>1</v>
      </c>
      <c r="E70" s="65"/>
      <c r="F70" s="101">
        <f>ROUND(E70*D70,2)</f>
        <v>0</v>
      </c>
    </row>
    <row r="71" spans="1:6" s="17" customFormat="1" x14ac:dyDescent="0.25">
      <c r="A71" s="20">
        <v>2</v>
      </c>
      <c r="B71" s="61" t="s">
        <v>146</v>
      </c>
      <c r="C71" s="20" t="s">
        <v>2</v>
      </c>
      <c r="D71" s="93">
        <v>4</v>
      </c>
      <c r="E71" s="65"/>
      <c r="F71" s="101">
        <f>ROUND(E71*D71,2)</f>
        <v>0</v>
      </c>
    </row>
    <row r="72" spans="1:6" s="17" customFormat="1" ht="15" customHeight="1" x14ac:dyDescent="0.2">
      <c r="A72" s="59" t="s">
        <v>38</v>
      </c>
      <c r="B72" s="191" t="s">
        <v>81</v>
      </c>
      <c r="C72" s="191"/>
      <c r="D72" s="191"/>
      <c r="E72" s="191"/>
      <c r="F72" s="191"/>
    </row>
    <row r="73" spans="1:6" s="17" customFormat="1" ht="20.25" customHeight="1" x14ac:dyDescent="0.25">
      <c r="A73" s="20"/>
      <c r="B73" s="62" t="s">
        <v>147</v>
      </c>
      <c r="C73" s="20"/>
      <c r="D73" s="20"/>
      <c r="E73" s="21"/>
      <c r="F73" s="21"/>
    </row>
    <row r="74" spans="1:6" s="17" customFormat="1" ht="45" customHeight="1" x14ac:dyDescent="0.25">
      <c r="A74" s="60">
        <v>1</v>
      </c>
      <c r="B74" s="105" t="s">
        <v>82</v>
      </c>
      <c r="C74" s="60" t="s">
        <v>2</v>
      </c>
      <c r="D74" s="29">
        <v>54</v>
      </c>
      <c r="E74" s="65"/>
      <c r="F74" s="101">
        <f>ROUND(E74*D74,2)</f>
        <v>0</v>
      </c>
    </row>
    <row r="75" spans="1:6" s="17" customFormat="1" ht="39" x14ac:dyDescent="0.25">
      <c r="A75" s="60">
        <v>2</v>
      </c>
      <c r="B75" s="62" t="s">
        <v>83</v>
      </c>
      <c r="C75" s="20" t="s">
        <v>34</v>
      </c>
      <c r="D75" s="29">
        <v>3</v>
      </c>
      <c r="E75" s="65"/>
      <c r="F75" s="101">
        <f t="shared" ref="F75:F106" si="1">ROUND(E75*D75,2)</f>
        <v>0</v>
      </c>
    </row>
    <row r="76" spans="1:6" s="17" customFormat="1" ht="39" x14ac:dyDescent="0.25">
      <c r="A76" s="60">
        <v>3</v>
      </c>
      <c r="B76" s="62" t="s">
        <v>84</v>
      </c>
      <c r="C76" s="20" t="s">
        <v>2</v>
      </c>
      <c r="D76" s="29">
        <v>32</v>
      </c>
      <c r="E76" s="65"/>
      <c r="F76" s="101">
        <f t="shared" si="1"/>
        <v>0</v>
      </c>
    </row>
    <row r="77" spans="1:6" s="17" customFormat="1" x14ac:dyDescent="0.25">
      <c r="A77" s="60">
        <v>4</v>
      </c>
      <c r="B77" s="62" t="s">
        <v>85</v>
      </c>
      <c r="C77" s="20" t="s">
        <v>3</v>
      </c>
      <c r="D77" s="29">
        <v>40</v>
      </c>
      <c r="E77" s="65"/>
      <c r="F77" s="101">
        <f t="shared" si="1"/>
        <v>0</v>
      </c>
    </row>
    <row r="78" spans="1:6" s="17" customFormat="1" ht="15" customHeight="1" x14ac:dyDescent="0.25">
      <c r="A78" s="60">
        <v>5</v>
      </c>
      <c r="B78" s="62" t="s">
        <v>148</v>
      </c>
      <c r="C78" s="20" t="s">
        <v>2</v>
      </c>
      <c r="D78" s="29">
        <v>4</v>
      </c>
      <c r="E78" s="65"/>
      <c r="F78" s="101">
        <f t="shared" si="1"/>
        <v>0</v>
      </c>
    </row>
    <row r="79" spans="1:6" s="17" customFormat="1" x14ac:dyDescent="0.25">
      <c r="A79" s="60">
        <v>6</v>
      </c>
      <c r="B79" s="62" t="s">
        <v>149</v>
      </c>
      <c r="C79" s="20" t="s">
        <v>3</v>
      </c>
      <c r="D79" s="29">
        <v>200</v>
      </c>
      <c r="E79" s="65"/>
      <c r="F79" s="101">
        <f t="shared" si="1"/>
        <v>0</v>
      </c>
    </row>
    <row r="80" spans="1:6" s="17" customFormat="1" ht="16.5" customHeight="1" x14ac:dyDescent="0.25">
      <c r="A80" s="60">
        <v>7</v>
      </c>
      <c r="B80" s="62" t="s">
        <v>150</v>
      </c>
      <c r="C80" s="20" t="s">
        <v>3</v>
      </c>
      <c r="D80" s="29">
        <v>200</v>
      </c>
      <c r="E80" s="65"/>
      <c r="F80" s="101">
        <f t="shared" si="1"/>
        <v>0</v>
      </c>
    </row>
    <row r="81" spans="1:6" s="17" customFormat="1" x14ac:dyDescent="0.25">
      <c r="A81" s="60">
        <v>8</v>
      </c>
      <c r="B81" s="62" t="s">
        <v>151</v>
      </c>
      <c r="C81" s="20" t="s">
        <v>3</v>
      </c>
      <c r="D81" s="29">
        <v>300</v>
      </c>
      <c r="E81" s="65"/>
      <c r="F81" s="101">
        <f t="shared" si="1"/>
        <v>0</v>
      </c>
    </row>
    <row r="82" spans="1:6" s="17" customFormat="1" ht="15" customHeight="1" x14ac:dyDescent="0.25">
      <c r="A82" s="60">
        <v>9</v>
      </c>
      <c r="B82" s="62" t="s">
        <v>152</v>
      </c>
      <c r="C82" s="20" t="s">
        <v>3</v>
      </c>
      <c r="D82" s="29">
        <v>200</v>
      </c>
      <c r="E82" s="65"/>
      <c r="F82" s="101">
        <f t="shared" si="1"/>
        <v>0</v>
      </c>
    </row>
    <row r="83" spans="1:6" s="17" customFormat="1" ht="26.25" x14ac:dyDescent="0.25">
      <c r="A83" s="60">
        <v>10</v>
      </c>
      <c r="B83" s="62" t="s">
        <v>153</v>
      </c>
      <c r="C83" s="20" t="s">
        <v>3</v>
      </c>
      <c r="D83" s="29">
        <v>900</v>
      </c>
      <c r="E83" s="65"/>
      <c r="F83" s="101">
        <f t="shared" si="1"/>
        <v>0</v>
      </c>
    </row>
    <row r="84" spans="1:6" s="17" customFormat="1" ht="26.25" x14ac:dyDescent="0.25">
      <c r="A84" s="60">
        <v>11</v>
      </c>
      <c r="B84" s="62" t="s">
        <v>154</v>
      </c>
      <c r="C84" s="20" t="s">
        <v>2</v>
      </c>
      <c r="D84" s="29">
        <v>70</v>
      </c>
      <c r="E84" s="65"/>
      <c r="F84" s="101">
        <f t="shared" si="1"/>
        <v>0</v>
      </c>
    </row>
    <row r="85" spans="1:6" s="17" customFormat="1" x14ac:dyDescent="0.25">
      <c r="A85" s="60">
        <v>12</v>
      </c>
      <c r="B85" s="62" t="s">
        <v>155</v>
      </c>
      <c r="C85" s="20" t="s">
        <v>2</v>
      </c>
      <c r="D85" s="29">
        <v>250</v>
      </c>
      <c r="E85" s="65"/>
      <c r="F85" s="101">
        <f t="shared" si="1"/>
        <v>0</v>
      </c>
    </row>
    <row r="86" spans="1:6" s="17" customFormat="1" x14ac:dyDescent="0.25">
      <c r="A86" s="60">
        <v>13</v>
      </c>
      <c r="B86" s="62" t="s">
        <v>86</v>
      </c>
      <c r="C86" s="20" t="s">
        <v>2</v>
      </c>
      <c r="D86" s="29">
        <v>750</v>
      </c>
      <c r="E86" s="65"/>
      <c r="F86" s="101">
        <f t="shared" si="1"/>
        <v>0</v>
      </c>
    </row>
    <row r="87" spans="1:6" s="17" customFormat="1" x14ac:dyDescent="0.25">
      <c r="A87" s="60">
        <v>14</v>
      </c>
      <c r="B87" s="62" t="s">
        <v>87</v>
      </c>
      <c r="C87" s="20" t="s">
        <v>34</v>
      </c>
      <c r="D87" s="29">
        <v>1</v>
      </c>
      <c r="E87" s="65"/>
      <c r="F87" s="101">
        <f t="shared" si="1"/>
        <v>0</v>
      </c>
    </row>
    <row r="88" spans="1:6" s="17" customFormat="1" ht="26.25" x14ac:dyDescent="0.25">
      <c r="A88" s="60">
        <v>15</v>
      </c>
      <c r="B88" s="62" t="s">
        <v>35</v>
      </c>
      <c r="C88" s="20" t="s">
        <v>34</v>
      </c>
      <c r="D88" s="29">
        <v>1</v>
      </c>
      <c r="E88" s="65"/>
      <c r="F88" s="101">
        <f t="shared" si="1"/>
        <v>0</v>
      </c>
    </row>
    <row r="89" spans="1:6" s="17" customFormat="1" ht="15" customHeight="1" x14ac:dyDescent="0.2">
      <c r="A89" s="59" t="s">
        <v>88</v>
      </c>
      <c r="B89" s="191" t="s">
        <v>89</v>
      </c>
      <c r="C89" s="191"/>
      <c r="D89" s="191"/>
      <c r="E89" s="191"/>
      <c r="F89" s="191"/>
    </row>
    <row r="90" spans="1:6" s="17" customFormat="1" x14ac:dyDescent="0.25">
      <c r="A90" s="60">
        <v>1</v>
      </c>
      <c r="B90" s="63" t="s">
        <v>156</v>
      </c>
      <c r="C90" s="20" t="s">
        <v>3</v>
      </c>
      <c r="D90" s="29">
        <v>10</v>
      </c>
      <c r="E90" s="65"/>
      <c r="F90" s="101">
        <f t="shared" si="1"/>
        <v>0</v>
      </c>
    </row>
    <row r="91" spans="1:6" s="17" customFormat="1" x14ac:dyDescent="0.25">
      <c r="A91" s="60">
        <v>2</v>
      </c>
      <c r="B91" s="63" t="s">
        <v>157</v>
      </c>
      <c r="C91" s="20" t="s">
        <v>3</v>
      </c>
      <c r="D91" s="29">
        <v>150</v>
      </c>
      <c r="E91" s="65"/>
      <c r="F91" s="101">
        <f t="shared" si="1"/>
        <v>0</v>
      </c>
    </row>
    <row r="92" spans="1:6" s="17" customFormat="1" ht="30" x14ac:dyDescent="0.25">
      <c r="A92" s="60">
        <v>3</v>
      </c>
      <c r="B92" s="63" t="s">
        <v>153</v>
      </c>
      <c r="C92" s="20" t="s">
        <v>3</v>
      </c>
      <c r="D92" s="29">
        <v>160</v>
      </c>
      <c r="E92" s="65"/>
      <c r="F92" s="101">
        <f t="shared" si="1"/>
        <v>0</v>
      </c>
    </row>
    <row r="93" spans="1:6" s="17" customFormat="1" ht="30" x14ac:dyDescent="0.25">
      <c r="A93" s="60">
        <v>4</v>
      </c>
      <c r="B93" s="63" t="s">
        <v>35</v>
      </c>
      <c r="C93" s="20" t="s">
        <v>34</v>
      </c>
      <c r="D93" s="29">
        <v>1</v>
      </c>
      <c r="E93" s="65"/>
      <c r="F93" s="101">
        <f t="shared" si="1"/>
        <v>0</v>
      </c>
    </row>
    <row r="94" spans="1:6" s="17" customFormat="1" ht="15" customHeight="1" x14ac:dyDescent="0.25">
      <c r="A94" s="57" t="s">
        <v>90</v>
      </c>
      <c r="B94" s="190" t="s">
        <v>91</v>
      </c>
      <c r="C94" s="190"/>
      <c r="D94" s="190"/>
      <c r="E94" s="190"/>
      <c r="F94" s="190"/>
    </row>
    <row r="95" spans="1:6" s="17" customFormat="1" ht="25.5" x14ac:dyDescent="0.2">
      <c r="A95" s="60">
        <v>1</v>
      </c>
      <c r="B95" s="62" t="s">
        <v>92</v>
      </c>
      <c r="C95" s="36" t="s">
        <v>34</v>
      </c>
      <c r="D95" s="94">
        <v>4</v>
      </c>
      <c r="E95" s="94"/>
      <c r="F95" s="101">
        <f t="shared" si="1"/>
        <v>0</v>
      </c>
    </row>
    <row r="96" spans="1:6" s="17" customFormat="1" x14ac:dyDescent="0.2">
      <c r="A96" s="60">
        <v>2</v>
      </c>
      <c r="B96" s="62" t="s">
        <v>158</v>
      </c>
      <c r="C96" s="36" t="s">
        <v>3</v>
      </c>
      <c r="D96" s="94">
        <v>120</v>
      </c>
      <c r="E96" s="94"/>
      <c r="F96" s="101">
        <f t="shared" si="1"/>
        <v>0</v>
      </c>
    </row>
    <row r="97" spans="1:6" s="17" customFormat="1" ht="25.5" x14ac:dyDescent="0.2">
      <c r="A97" s="60">
        <v>3</v>
      </c>
      <c r="B97" s="62" t="s">
        <v>36</v>
      </c>
      <c r="C97" s="36" t="s">
        <v>34</v>
      </c>
      <c r="D97" s="94">
        <v>1</v>
      </c>
      <c r="E97" s="94"/>
      <c r="F97" s="101">
        <f t="shared" si="1"/>
        <v>0</v>
      </c>
    </row>
    <row r="98" spans="1:6" s="19" customFormat="1" x14ac:dyDescent="0.25">
      <c r="A98" s="57" t="s">
        <v>93</v>
      </c>
      <c r="B98" s="190" t="s">
        <v>94</v>
      </c>
      <c r="C98" s="190"/>
      <c r="D98" s="190"/>
      <c r="E98" s="190"/>
      <c r="F98" s="190"/>
    </row>
    <row r="99" spans="1:6" s="19" customFormat="1" ht="51" x14ac:dyDescent="0.2">
      <c r="A99" s="60">
        <v>1</v>
      </c>
      <c r="B99" s="62" t="s">
        <v>179</v>
      </c>
      <c r="C99" s="37" t="s">
        <v>34</v>
      </c>
      <c r="D99" s="94">
        <v>4</v>
      </c>
      <c r="E99" s="94"/>
      <c r="F99" s="101">
        <f t="shared" si="1"/>
        <v>0</v>
      </c>
    </row>
    <row r="100" spans="1:6" s="19" customFormat="1" x14ac:dyDescent="0.2">
      <c r="A100" s="57" t="s">
        <v>95</v>
      </c>
      <c r="B100" s="191" t="s">
        <v>96</v>
      </c>
      <c r="C100" s="191"/>
      <c r="D100" s="191"/>
      <c r="E100" s="191"/>
      <c r="F100" s="191"/>
    </row>
    <row r="101" spans="1:6" s="19" customFormat="1" x14ac:dyDescent="0.2">
      <c r="A101" s="60">
        <v>1</v>
      </c>
      <c r="B101" s="62" t="s">
        <v>159</v>
      </c>
      <c r="C101" s="36" t="s">
        <v>2</v>
      </c>
      <c r="D101" s="94">
        <v>1</v>
      </c>
      <c r="E101" s="94"/>
      <c r="F101" s="101">
        <f t="shared" si="1"/>
        <v>0</v>
      </c>
    </row>
    <row r="102" spans="1:6" s="19" customFormat="1" ht="42" customHeight="1" x14ac:dyDescent="0.2">
      <c r="A102" s="60">
        <v>2</v>
      </c>
      <c r="B102" s="62" t="s">
        <v>161</v>
      </c>
      <c r="C102" s="36" t="s">
        <v>2</v>
      </c>
      <c r="D102" s="94">
        <v>7</v>
      </c>
      <c r="E102" s="94"/>
      <c r="F102" s="101">
        <f t="shared" si="1"/>
        <v>0</v>
      </c>
    </row>
    <row r="103" spans="1:6" s="19" customFormat="1" ht="25.5" x14ac:dyDescent="0.2">
      <c r="A103" s="60">
        <v>3</v>
      </c>
      <c r="B103" s="62" t="s">
        <v>153</v>
      </c>
      <c r="C103" s="36" t="s">
        <v>3</v>
      </c>
      <c r="D103" s="94">
        <v>300</v>
      </c>
      <c r="E103" s="94"/>
      <c r="F103" s="101">
        <f t="shared" si="1"/>
        <v>0</v>
      </c>
    </row>
    <row r="104" spans="1:6" s="19" customFormat="1" x14ac:dyDescent="0.2">
      <c r="A104" s="60">
        <v>4</v>
      </c>
      <c r="B104" s="62" t="s">
        <v>160</v>
      </c>
      <c r="C104" s="36" t="s">
        <v>3</v>
      </c>
      <c r="D104" s="94">
        <v>300</v>
      </c>
      <c r="E104" s="94"/>
      <c r="F104" s="101">
        <f t="shared" si="1"/>
        <v>0</v>
      </c>
    </row>
    <row r="105" spans="1:6" s="19" customFormat="1" x14ac:dyDescent="0.2">
      <c r="A105" s="60">
        <v>5</v>
      </c>
      <c r="B105" s="62" t="s">
        <v>97</v>
      </c>
      <c r="C105" s="36" t="s">
        <v>2</v>
      </c>
      <c r="D105" s="94">
        <v>14</v>
      </c>
      <c r="E105" s="94"/>
      <c r="F105" s="101">
        <f t="shared" si="1"/>
        <v>0</v>
      </c>
    </row>
    <row r="106" spans="1:6" s="19" customFormat="1" x14ac:dyDescent="0.2">
      <c r="A106" s="60">
        <v>6</v>
      </c>
      <c r="B106" s="62" t="s">
        <v>98</v>
      </c>
      <c r="C106" s="36" t="s">
        <v>2</v>
      </c>
      <c r="D106" s="94">
        <v>7</v>
      </c>
      <c r="E106" s="94"/>
      <c r="F106" s="101">
        <f t="shared" si="1"/>
        <v>0</v>
      </c>
    </row>
    <row r="107" spans="1:6" s="19" customFormat="1" x14ac:dyDescent="0.25">
      <c r="A107" s="186" t="s">
        <v>167</v>
      </c>
      <c r="B107" s="187"/>
      <c r="C107" s="187"/>
      <c r="D107" s="188"/>
      <c r="E107" s="171">
        <f>SUM(F68,F70:F71,F74:F88,F90:F93,F95:F97,F99,F101:F106)</f>
        <v>0</v>
      </c>
      <c r="F107" s="172"/>
    </row>
    <row r="108" spans="1:6" ht="19.5" customHeight="1" x14ac:dyDescent="0.25">
      <c r="A108" s="84"/>
      <c r="B108" s="53" t="s">
        <v>31</v>
      </c>
      <c r="C108" s="84"/>
      <c r="D108" s="84"/>
      <c r="E108" s="85"/>
      <c r="F108" s="86"/>
    </row>
    <row r="109" spans="1:6" customFormat="1" ht="16.5" customHeight="1" x14ac:dyDescent="0.25">
      <c r="A109" s="64" t="s">
        <v>11</v>
      </c>
      <c r="B109" s="38" t="s">
        <v>18</v>
      </c>
      <c r="C109" s="39"/>
      <c r="D109" s="39"/>
      <c r="E109" s="39"/>
      <c r="F109" s="40"/>
    </row>
    <row r="110" spans="1:6" customFormat="1" ht="17.25" x14ac:dyDescent="0.25">
      <c r="A110" s="41" t="s">
        <v>12</v>
      </c>
      <c r="B110" s="35" t="s">
        <v>100</v>
      </c>
      <c r="C110" s="40" t="s">
        <v>16</v>
      </c>
      <c r="D110" s="65">
        <v>32</v>
      </c>
      <c r="E110" s="46"/>
      <c r="F110" s="101">
        <f t="shared" ref="F110" si="2">ROUND(E110*D110,2)</f>
        <v>0</v>
      </c>
    </row>
    <row r="111" spans="1:6" customFormat="1" ht="16.5" customHeight="1" x14ac:dyDescent="0.25">
      <c r="A111" s="64" t="s">
        <v>17</v>
      </c>
      <c r="B111" s="38" t="s">
        <v>27</v>
      </c>
      <c r="C111" s="39"/>
      <c r="D111" s="39"/>
      <c r="E111" s="39"/>
      <c r="F111" s="65"/>
    </row>
    <row r="112" spans="1:6" customFormat="1" ht="16.5" x14ac:dyDescent="0.25">
      <c r="A112" s="41" t="s">
        <v>12</v>
      </c>
      <c r="B112" s="35" t="s">
        <v>101</v>
      </c>
      <c r="C112" s="41" t="s">
        <v>13</v>
      </c>
      <c r="D112" s="65">
        <v>263</v>
      </c>
      <c r="E112" s="65"/>
      <c r="F112" s="101">
        <f t="shared" ref="F112:F113" si="3">ROUND(E112*D112,2)</f>
        <v>0</v>
      </c>
    </row>
    <row r="113" spans="1:36" customFormat="1" ht="26.25" customHeight="1" x14ac:dyDescent="0.25">
      <c r="A113" s="41" t="s">
        <v>14</v>
      </c>
      <c r="B113" s="11" t="s">
        <v>175</v>
      </c>
      <c r="C113" s="41" t="s">
        <v>13</v>
      </c>
      <c r="D113" s="66">
        <v>110</v>
      </c>
      <c r="E113" s="66"/>
      <c r="F113" s="101">
        <f t="shared" si="3"/>
        <v>0</v>
      </c>
    </row>
    <row r="114" spans="1:36" customFormat="1" ht="15.75" customHeight="1" x14ac:dyDescent="0.25">
      <c r="A114" s="64" t="s">
        <v>19</v>
      </c>
      <c r="B114" s="173" t="s">
        <v>28</v>
      </c>
      <c r="C114" s="174"/>
      <c r="D114" s="174"/>
      <c r="E114" s="174"/>
      <c r="F114" s="65"/>
    </row>
    <row r="115" spans="1:36" customFormat="1" ht="27" customHeight="1" x14ac:dyDescent="0.25">
      <c r="A115" s="41" t="s">
        <v>12</v>
      </c>
      <c r="B115" s="42" t="s">
        <v>29</v>
      </c>
      <c r="C115" s="43" t="s">
        <v>23</v>
      </c>
      <c r="D115" s="65">
        <v>4573.8</v>
      </c>
      <c r="E115" s="65"/>
      <c r="F115" s="101">
        <f t="shared" ref="F115:F116" si="4">ROUND(E115*D115,2)</f>
        <v>0</v>
      </c>
    </row>
    <row r="116" spans="1:36" customFormat="1" ht="39" customHeight="1" x14ac:dyDescent="0.25">
      <c r="A116" s="41" t="s">
        <v>14</v>
      </c>
      <c r="B116" s="42" t="s">
        <v>172</v>
      </c>
      <c r="C116" s="43" t="s">
        <v>23</v>
      </c>
      <c r="D116" s="66">
        <v>747</v>
      </c>
      <c r="E116" s="66"/>
      <c r="F116" s="101">
        <f t="shared" si="4"/>
        <v>0</v>
      </c>
    </row>
    <row r="117" spans="1:36" customFormat="1" x14ac:dyDescent="0.25">
      <c r="A117" s="64" t="s">
        <v>20</v>
      </c>
      <c r="B117" s="173" t="s">
        <v>21</v>
      </c>
      <c r="C117" s="174"/>
      <c r="D117" s="174"/>
      <c r="E117" s="174"/>
      <c r="F117" s="65"/>
    </row>
    <row r="118" spans="1:36" customFormat="1" ht="17.25" x14ac:dyDescent="0.25">
      <c r="A118" s="41" t="s">
        <v>12</v>
      </c>
      <c r="B118" s="42" t="s">
        <v>162</v>
      </c>
      <c r="C118" s="40" t="s">
        <v>16</v>
      </c>
      <c r="D118" s="95">
        <v>3.4</v>
      </c>
      <c r="E118" s="65"/>
      <c r="F118" s="101">
        <f t="shared" ref="F118:F119" si="5">ROUND(E118*D118,2)</f>
        <v>0</v>
      </c>
    </row>
    <row r="119" spans="1:36" customFormat="1" ht="17.25" x14ac:dyDescent="0.25">
      <c r="A119" s="41" t="s">
        <v>14</v>
      </c>
      <c r="B119" s="42" t="s">
        <v>163</v>
      </c>
      <c r="C119" s="40" t="s">
        <v>16</v>
      </c>
      <c r="D119" s="95">
        <v>38.799999999999997</v>
      </c>
      <c r="E119" s="65"/>
      <c r="F119" s="101">
        <f t="shared" si="5"/>
        <v>0</v>
      </c>
      <c r="G119" s="22"/>
    </row>
    <row r="120" spans="1:36" s="23" customFormat="1" x14ac:dyDescent="0.25">
      <c r="A120" s="67" t="s">
        <v>22</v>
      </c>
      <c r="B120" s="175" t="s">
        <v>30</v>
      </c>
      <c r="C120" s="176"/>
      <c r="D120" s="176"/>
      <c r="E120" s="176"/>
      <c r="F120" s="66"/>
      <c r="G120" s="24"/>
    </row>
    <row r="121" spans="1:36" s="23" customFormat="1" ht="25.5" x14ac:dyDescent="0.25">
      <c r="A121" s="68" t="s">
        <v>12</v>
      </c>
      <c r="B121" s="44" t="s">
        <v>102</v>
      </c>
      <c r="C121" s="25" t="s">
        <v>23</v>
      </c>
      <c r="D121" s="66">
        <v>6695</v>
      </c>
      <c r="E121" s="66"/>
      <c r="F121" s="101">
        <f t="shared" ref="F121:F122" si="6">ROUND(E121*D121,2)</f>
        <v>0</v>
      </c>
    </row>
    <row r="122" spans="1:36" s="23" customFormat="1" x14ac:dyDescent="0.25">
      <c r="A122" s="68" t="s">
        <v>14</v>
      </c>
      <c r="B122" s="44" t="s">
        <v>173</v>
      </c>
      <c r="C122" s="45" t="s">
        <v>4</v>
      </c>
      <c r="D122" s="96">
        <v>320</v>
      </c>
      <c r="E122" s="46"/>
      <c r="F122" s="101">
        <f t="shared" si="6"/>
        <v>0</v>
      </c>
    </row>
    <row r="123" spans="1:36" s="27" customFormat="1" ht="16.5" customHeight="1" x14ac:dyDescent="0.2">
      <c r="A123" s="67" t="s">
        <v>24</v>
      </c>
      <c r="B123" s="47" t="s">
        <v>103</v>
      </c>
      <c r="C123" s="48"/>
      <c r="D123" s="97"/>
      <c r="E123" s="98"/>
      <c r="F123" s="99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</row>
    <row r="124" spans="1:36" customFormat="1" ht="25.5" x14ac:dyDescent="0.25">
      <c r="A124" s="41" t="s">
        <v>12</v>
      </c>
      <c r="B124" s="44" t="s">
        <v>174</v>
      </c>
      <c r="C124" s="49" t="s">
        <v>16</v>
      </c>
      <c r="D124" s="66">
        <v>0.6</v>
      </c>
      <c r="E124" s="46"/>
      <c r="F124" s="101">
        <f t="shared" ref="F124" si="7">ROUND(E124*D124,2)</f>
        <v>0</v>
      </c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</row>
    <row r="125" spans="1:36" s="27" customFormat="1" ht="16.5" customHeight="1" x14ac:dyDescent="0.2">
      <c r="A125" s="67" t="s">
        <v>24</v>
      </c>
      <c r="B125" s="47" t="s">
        <v>104</v>
      </c>
      <c r="C125" s="48"/>
      <c r="D125" s="97"/>
      <c r="E125" s="97"/>
      <c r="F125" s="99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</row>
    <row r="126" spans="1:36" customFormat="1" ht="25.5" x14ac:dyDescent="0.25">
      <c r="A126" s="41" t="s">
        <v>12</v>
      </c>
      <c r="B126" s="44" t="s">
        <v>105</v>
      </c>
      <c r="C126" s="41" t="s">
        <v>13</v>
      </c>
      <c r="D126" s="66">
        <v>135</v>
      </c>
      <c r="E126" s="46"/>
      <c r="F126" s="101">
        <f t="shared" ref="F126:F128" si="8">ROUND(E126*D126,2)</f>
        <v>0</v>
      </c>
    </row>
    <row r="127" spans="1:36" customFormat="1" ht="27.75" x14ac:dyDescent="0.25">
      <c r="A127" s="41" t="s">
        <v>14</v>
      </c>
      <c r="B127" s="44" t="s">
        <v>176</v>
      </c>
      <c r="C127" s="25" t="s">
        <v>23</v>
      </c>
      <c r="D127" s="66">
        <v>33.799999999999997</v>
      </c>
      <c r="E127" s="46"/>
      <c r="F127" s="101">
        <f t="shared" si="8"/>
        <v>0</v>
      </c>
    </row>
    <row r="128" spans="1:36" customFormat="1" ht="17.25" customHeight="1" x14ac:dyDescent="0.25">
      <c r="A128" s="41" t="s">
        <v>15</v>
      </c>
      <c r="B128" s="44" t="s">
        <v>177</v>
      </c>
      <c r="C128" s="25" t="s">
        <v>23</v>
      </c>
      <c r="D128" s="66">
        <v>8505</v>
      </c>
      <c r="E128" s="46"/>
      <c r="F128" s="101">
        <f t="shared" si="8"/>
        <v>0</v>
      </c>
    </row>
    <row r="129" spans="1:6" x14ac:dyDescent="0.25">
      <c r="A129" s="192" t="s">
        <v>168</v>
      </c>
      <c r="B129" s="193"/>
      <c r="C129" s="193"/>
      <c r="D129" s="194"/>
      <c r="E129" s="169">
        <f>SUM(F110:F128)</f>
        <v>0</v>
      </c>
      <c r="F129" s="170"/>
    </row>
    <row r="130" spans="1:6" ht="18.75" customHeight="1" x14ac:dyDescent="0.3">
      <c r="A130" s="84"/>
      <c r="B130" s="87" t="s">
        <v>122</v>
      </c>
      <c r="C130" s="84"/>
      <c r="D130" s="88"/>
      <c r="E130" s="89"/>
      <c r="F130" s="89"/>
    </row>
    <row r="131" spans="1:6" x14ac:dyDescent="0.25">
      <c r="A131" s="69" t="s">
        <v>11</v>
      </c>
      <c r="B131" s="164" t="s">
        <v>106</v>
      </c>
      <c r="C131" s="164"/>
      <c r="D131" s="164"/>
      <c r="E131" s="164"/>
      <c r="F131" s="164"/>
    </row>
    <row r="132" spans="1:6" ht="17.25" x14ac:dyDescent="0.25">
      <c r="A132" s="70">
        <v>1</v>
      </c>
      <c r="B132" s="71" t="s">
        <v>107</v>
      </c>
      <c r="C132" s="33" t="s">
        <v>13</v>
      </c>
      <c r="D132" s="66">
        <v>919</v>
      </c>
      <c r="E132" s="46"/>
      <c r="F132" s="101">
        <f t="shared" ref="F132" si="9">ROUND(E132*D132,2)</f>
        <v>0</v>
      </c>
    </row>
    <row r="133" spans="1:6" x14ac:dyDescent="0.2">
      <c r="A133" s="64" t="s">
        <v>17</v>
      </c>
      <c r="B133" s="203" t="s">
        <v>18</v>
      </c>
      <c r="C133" s="203"/>
      <c r="D133" s="203"/>
      <c r="E133" s="203"/>
      <c r="F133" s="203"/>
    </row>
    <row r="134" spans="1:6" ht="17.25" x14ac:dyDescent="0.25">
      <c r="A134" s="72">
        <v>1</v>
      </c>
      <c r="B134" s="73" t="s">
        <v>108</v>
      </c>
      <c r="C134" s="31" t="s">
        <v>16</v>
      </c>
      <c r="D134" s="66">
        <v>92</v>
      </c>
      <c r="E134" s="46"/>
      <c r="F134" s="101">
        <f t="shared" ref="F134:F147" si="10">ROUND(E134*D134,2)</f>
        <v>0</v>
      </c>
    </row>
    <row r="135" spans="1:6" x14ac:dyDescent="0.25">
      <c r="A135" s="72">
        <v>2</v>
      </c>
      <c r="B135" s="73" t="s">
        <v>109</v>
      </c>
      <c r="C135" s="31" t="s">
        <v>68</v>
      </c>
      <c r="D135" s="66">
        <v>148</v>
      </c>
      <c r="E135" s="46"/>
      <c r="F135" s="101">
        <f t="shared" si="10"/>
        <v>0</v>
      </c>
    </row>
    <row r="136" spans="1:6" x14ac:dyDescent="0.2">
      <c r="A136" s="64" t="s">
        <v>19</v>
      </c>
      <c r="B136" s="203" t="s">
        <v>110</v>
      </c>
      <c r="C136" s="203"/>
      <c r="D136" s="203"/>
      <c r="E136" s="203"/>
      <c r="F136" s="203"/>
    </row>
    <row r="137" spans="1:6" ht="16.5" x14ac:dyDescent="0.2">
      <c r="A137" s="74">
        <v>1</v>
      </c>
      <c r="B137" s="75" t="s">
        <v>111</v>
      </c>
      <c r="C137" s="31" t="s">
        <v>16</v>
      </c>
      <c r="D137" s="66">
        <v>20.8</v>
      </c>
      <c r="E137" s="46"/>
      <c r="F137" s="101">
        <f t="shared" si="10"/>
        <v>0</v>
      </c>
    </row>
    <row r="138" spans="1:6" x14ac:dyDescent="0.2">
      <c r="A138" s="74"/>
      <c r="B138" s="75" t="s">
        <v>112</v>
      </c>
      <c r="C138" s="31"/>
      <c r="D138" s="32"/>
      <c r="E138" s="34"/>
      <c r="F138" s="34"/>
    </row>
    <row r="139" spans="1:6" ht="16.5" x14ac:dyDescent="0.2">
      <c r="A139" s="74">
        <v>2</v>
      </c>
      <c r="B139" s="75" t="s">
        <v>113</v>
      </c>
      <c r="C139" s="31" t="s">
        <v>16</v>
      </c>
      <c r="D139" s="66">
        <v>41.3</v>
      </c>
      <c r="E139" s="46"/>
      <c r="F139" s="101">
        <f t="shared" si="10"/>
        <v>0</v>
      </c>
    </row>
    <row r="140" spans="1:6" ht="16.5" x14ac:dyDescent="0.2">
      <c r="A140" s="74">
        <v>3</v>
      </c>
      <c r="B140" s="75" t="s">
        <v>114</v>
      </c>
      <c r="C140" s="31" t="s">
        <v>16</v>
      </c>
      <c r="D140" s="66">
        <v>33</v>
      </c>
      <c r="E140" s="46"/>
      <c r="F140" s="101">
        <f t="shared" si="10"/>
        <v>0</v>
      </c>
    </row>
    <row r="141" spans="1:6" ht="17.25" x14ac:dyDescent="0.25">
      <c r="A141" s="72">
        <v>4</v>
      </c>
      <c r="B141" s="73" t="s">
        <v>115</v>
      </c>
      <c r="C141" s="33" t="s">
        <v>13</v>
      </c>
      <c r="D141" s="66">
        <v>825</v>
      </c>
      <c r="E141" s="46"/>
      <c r="F141" s="101">
        <f t="shared" si="10"/>
        <v>0</v>
      </c>
    </row>
    <row r="142" spans="1:6" ht="17.25" x14ac:dyDescent="0.25">
      <c r="A142" s="72">
        <v>5</v>
      </c>
      <c r="B142" s="73" t="s">
        <v>116</v>
      </c>
      <c r="C142" s="33" t="s">
        <v>13</v>
      </c>
      <c r="D142" s="66">
        <v>8</v>
      </c>
      <c r="E142" s="46"/>
      <c r="F142" s="101">
        <f t="shared" si="10"/>
        <v>0</v>
      </c>
    </row>
    <row r="143" spans="1:6" x14ac:dyDescent="0.25">
      <c r="A143" s="72">
        <v>6</v>
      </c>
      <c r="B143" s="73" t="s">
        <v>117</v>
      </c>
      <c r="C143" s="31" t="s">
        <v>3</v>
      </c>
      <c r="D143" s="66">
        <v>42</v>
      </c>
      <c r="E143" s="46"/>
      <c r="F143" s="101">
        <f t="shared" si="10"/>
        <v>0</v>
      </c>
    </row>
    <row r="144" spans="1:6" x14ac:dyDescent="0.25">
      <c r="A144" s="72">
        <v>7</v>
      </c>
      <c r="B144" s="73" t="s">
        <v>118</v>
      </c>
      <c r="C144" s="33" t="s">
        <v>68</v>
      </c>
      <c r="D144" s="66">
        <v>0.8</v>
      </c>
      <c r="E144" s="46"/>
      <c r="F144" s="101">
        <f t="shared" si="10"/>
        <v>0</v>
      </c>
    </row>
    <row r="145" spans="1:9" x14ac:dyDescent="0.2">
      <c r="A145" s="64" t="s">
        <v>20</v>
      </c>
      <c r="B145" s="203" t="s">
        <v>119</v>
      </c>
      <c r="C145" s="203"/>
      <c r="D145" s="203"/>
      <c r="E145" s="203"/>
      <c r="F145" s="203"/>
    </row>
    <row r="146" spans="1:9" x14ac:dyDescent="0.25">
      <c r="A146" s="72">
        <v>1</v>
      </c>
      <c r="B146" s="76" t="s">
        <v>120</v>
      </c>
      <c r="C146" s="77" t="s">
        <v>4</v>
      </c>
      <c r="D146" s="66">
        <v>1</v>
      </c>
      <c r="E146" s="46"/>
      <c r="F146" s="101">
        <f t="shared" si="10"/>
        <v>0</v>
      </c>
    </row>
    <row r="147" spans="1:9" x14ac:dyDescent="0.25">
      <c r="A147" s="78">
        <v>2</v>
      </c>
      <c r="B147" s="79" t="s">
        <v>121</v>
      </c>
      <c r="C147" s="30" t="s">
        <v>4</v>
      </c>
      <c r="D147" s="66">
        <v>6</v>
      </c>
      <c r="E147" s="46"/>
      <c r="F147" s="101">
        <f t="shared" si="10"/>
        <v>0</v>
      </c>
    </row>
    <row r="148" spans="1:9" x14ac:dyDescent="0.25">
      <c r="A148" s="192" t="s">
        <v>169</v>
      </c>
      <c r="B148" s="193"/>
      <c r="C148" s="193"/>
      <c r="D148" s="194"/>
      <c r="E148" s="169">
        <f>SUM(F132,F134:F135,F137:F144,F146:F147)</f>
        <v>0</v>
      </c>
      <c r="F148" s="170"/>
    </row>
    <row r="149" spans="1:9" ht="18.75" customHeight="1" x14ac:dyDescent="0.3">
      <c r="A149" s="90"/>
      <c r="B149" s="87" t="s">
        <v>128</v>
      </c>
      <c r="C149" s="90"/>
      <c r="D149" s="88"/>
      <c r="E149" s="89"/>
      <c r="F149" s="89"/>
      <c r="I149" s="102"/>
    </row>
    <row r="150" spans="1:9" x14ac:dyDescent="0.25">
      <c r="A150" s="80" t="s">
        <v>11</v>
      </c>
      <c r="B150" s="201" t="s">
        <v>123</v>
      </c>
      <c r="C150" s="201"/>
      <c r="D150" s="201"/>
      <c r="E150" s="201"/>
      <c r="F150" s="201"/>
    </row>
    <row r="151" spans="1:9" ht="17.25" x14ac:dyDescent="0.25">
      <c r="A151" s="41" t="s">
        <v>12</v>
      </c>
      <c r="B151" s="42" t="s">
        <v>124</v>
      </c>
      <c r="C151" s="40" t="s">
        <v>16</v>
      </c>
      <c r="D151" s="66">
        <v>15</v>
      </c>
      <c r="E151" s="46"/>
      <c r="F151" s="101">
        <f t="shared" ref="F151:F155" si="11">ROUND(E151*D151,2)</f>
        <v>0</v>
      </c>
    </row>
    <row r="152" spans="1:9" ht="17.25" x14ac:dyDescent="0.25">
      <c r="A152" s="41" t="s">
        <v>14</v>
      </c>
      <c r="B152" s="42" t="s">
        <v>164</v>
      </c>
      <c r="C152" s="40" t="s">
        <v>16</v>
      </c>
      <c r="D152" s="66">
        <v>36.200000000000003</v>
      </c>
      <c r="E152" s="46"/>
      <c r="F152" s="101">
        <f t="shared" si="11"/>
        <v>0</v>
      </c>
    </row>
    <row r="153" spans="1:9" x14ac:dyDescent="0.2">
      <c r="A153" s="80" t="s">
        <v>17</v>
      </c>
      <c r="B153" s="202" t="s">
        <v>125</v>
      </c>
      <c r="C153" s="202"/>
      <c r="D153" s="202"/>
      <c r="E153" s="202"/>
      <c r="F153" s="202"/>
    </row>
    <row r="154" spans="1:9" ht="25.5" x14ac:dyDescent="0.25">
      <c r="A154" s="41" t="s">
        <v>12</v>
      </c>
      <c r="B154" s="11" t="s">
        <v>165</v>
      </c>
      <c r="C154" s="41" t="s">
        <v>4</v>
      </c>
      <c r="D154" s="66">
        <v>550</v>
      </c>
      <c r="E154" s="46"/>
      <c r="F154" s="101">
        <f t="shared" si="11"/>
        <v>0</v>
      </c>
    </row>
    <row r="155" spans="1:9" x14ac:dyDescent="0.2">
      <c r="A155" s="41" t="s">
        <v>14</v>
      </c>
      <c r="B155" s="81" t="s">
        <v>126</v>
      </c>
      <c r="C155" s="77" t="s">
        <v>127</v>
      </c>
      <c r="D155" s="66">
        <v>161</v>
      </c>
      <c r="E155" s="46"/>
      <c r="F155" s="101">
        <f t="shared" si="11"/>
        <v>0</v>
      </c>
    </row>
    <row r="156" spans="1:9" x14ac:dyDescent="0.25">
      <c r="A156" s="192" t="s">
        <v>170</v>
      </c>
      <c r="B156" s="193"/>
      <c r="C156" s="193"/>
      <c r="D156" s="194"/>
      <c r="E156" s="169">
        <f>SUM(F151:F152,F154:F155)</f>
        <v>0</v>
      </c>
      <c r="F156" s="170"/>
    </row>
    <row r="157" spans="1:9" ht="30" customHeight="1" x14ac:dyDescent="0.25">
      <c r="A157" s="163" t="s">
        <v>253</v>
      </c>
      <c r="B157" s="163"/>
      <c r="C157" s="163"/>
      <c r="D157" s="163"/>
      <c r="E157" s="163"/>
      <c r="F157" s="103">
        <f>E156+E148+E129+E107+E65</f>
        <v>0</v>
      </c>
    </row>
    <row r="158" spans="1:9" ht="30" customHeight="1" x14ac:dyDescent="0.25">
      <c r="A158" s="204" t="s">
        <v>258</v>
      </c>
      <c r="B158" s="205"/>
      <c r="C158" s="205"/>
      <c r="D158" s="205"/>
      <c r="E158" s="206"/>
      <c r="F158" s="103"/>
    </row>
    <row r="159" spans="1:9" ht="30" customHeight="1" x14ac:dyDescent="0.25">
      <c r="A159" s="204" t="s">
        <v>259</v>
      </c>
      <c r="B159" s="205"/>
      <c r="C159" s="205"/>
      <c r="D159" s="205"/>
      <c r="E159" s="206"/>
      <c r="F159" s="103">
        <f>F157+F158</f>
        <v>0</v>
      </c>
    </row>
    <row r="160" spans="1:9" ht="30" customHeight="1" x14ac:dyDescent="0.25">
      <c r="A160" s="185" t="s">
        <v>252</v>
      </c>
      <c r="B160" s="185"/>
      <c r="C160" s="185"/>
      <c r="D160" s="185"/>
      <c r="E160" s="185"/>
      <c r="F160" s="185"/>
    </row>
    <row r="161" spans="1:6" x14ac:dyDescent="0.25">
      <c r="A161" s="52"/>
      <c r="B161" s="110" t="s">
        <v>5</v>
      </c>
      <c r="C161" s="52"/>
      <c r="D161" s="52"/>
      <c r="E161" s="54"/>
      <c r="F161" s="54"/>
    </row>
    <row r="162" spans="1:6" x14ac:dyDescent="0.25">
      <c r="A162" s="107" t="s">
        <v>26</v>
      </c>
      <c r="B162" s="177" t="s">
        <v>32</v>
      </c>
      <c r="C162" s="177"/>
      <c r="D162" s="177"/>
      <c r="E162" s="177"/>
      <c r="F162" s="177"/>
    </row>
    <row r="163" spans="1:6" ht="30" x14ac:dyDescent="0.25">
      <c r="A163" s="111">
        <v>1</v>
      </c>
      <c r="B163" s="112" t="s">
        <v>180</v>
      </c>
      <c r="C163" s="113" t="s">
        <v>3</v>
      </c>
      <c r="D163" s="114">
        <v>26</v>
      </c>
      <c r="E163" s="115"/>
      <c r="F163" s="116">
        <f>ROUND(E163*D163,2)</f>
        <v>0</v>
      </c>
    </row>
    <row r="164" spans="1:6" ht="30" x14ac:dyDescent="0.25">
      <c r="A164" s="111">
        <v>2</v>
      </c>
      <c r="B164" s="112" t="s">
        <v>181</v>
      </c>
      <c r="C164" s="113" t="s">
        <v>182</v>
      </c>
      <c r="D164" s="114">
        <v>140</v>
      </c>
      <c r="E164" s="115"/>
      <c r="F164" s="116">
        <f t="shared" ref="F164:F178" si="12">ROUND(E164*D164,2)</f>
        <v>0</v>
      </c>
    </row>
    <row r="165" spans="1:6" ht="30" x14ac:dyDescent="0.25">
      <c r="A165" s="111">
        <v>3</v>
      </c>
      <c r="B165" s="112" t="s">
        <v>183</v>
      </c>
      <c r="C165" s="113" t="s">
        <v>182</v>
      </c>
      <c r="D165" s="114">
        <v>300</v>
      </c>
      <c r="E165" s="115"/>
      <c r="F165" s="116">
        <f t="shared" si="12"/>
        <v>0</v>
      </c>
    </row>
    <row r="166" spans="1:6" ht="45" x14ac:dyDescent="0.25">
      <c r="A166" s="111">
        <v>4</v>
      </c>
      <c r="B166" s="112" t="s">
        <v>184</v>
      </c>
      <c r="C166" s="113" t="s">
        <v>185</v>
      </c>
      <c r="D166" s="114">
        <v>25</v>
      </c>
      <c r="E166" s="117"/>
      <c r="F166" s="116">
        <f t="shared" si="12"/>
        <v>0</v>
      </c>
    </row>
    <row r="167" spans="1:6" ht="30" x14ac:dyDescent="0.25">
      <c r="A167" s="111">
        <v>5</v>
      </c>
      <c r="B167" s="112" t="s">
        <v>49</v>
      </c>
      <c r="C167" s="113" t="s">
        <v>185</v>
      </c>
      <c r="D167" s="114">
        <v>8</v>
      </c>
      <c r="E167" s="117"/>
      <c r="F167" s="116">
        <f t="shared" si="12"/>
        <v>0</v>
      </c>
    </row>
    <row r="168" spans="1:6" ht="30" x14ac:dyDescent="0.25">
      <c r="A168" s="111">
        <v>6</v>
      </c>
      <c r="B168" s="112" t="s">
        <v>186</v>
      </c>
      <c r="C168" s="113" t="s">
        <v>3</v>
      </c>
      <c r="D168" s="114">
        <v>65</v>
      </c>
      <c r="E168" s="117"/>
      <c r="F168" s="116">
        <f t="shared" si="12"/>
        <v>0</v>
      </c>
    </row>
    <row r="169" spans="1:6" ht="30" x14ac:dyDescent="0.25">
      <c r="A169" s="111">
        <v>7</v>
      </c>
      <c r="B169" s="112" t="s">
        <v>41</v>
      </c>
      <c r="C169" s="113" t="s">
        <v>3</v>
      </c>
      <c r="D169" s="114">
        <v>43</v>
      </c>
      <c r="E169" s="117"/>
      <c r="F169" s="116">
        <f t="shared" si="12"/>
        <v>0</v>
      </c>
    </row>
    <row r="170" spans="1:6" ht="45" x14ac:dyDescent="0.25">
      <c r="A170" s="111">
        <v>8</v>
      </c>
      <c r="B170" s="112" t="s">
        <v>187</v>
      </c>
      <c r="C170" s="113" t="s">
        <v>3</v>
      </c>
      <c r="D170" s="114">
        <v>218</v>
      </c>
      <c r="E170" s="114"/>
      <c r="F170" s="116">
        <f t="shared" si="12"/>
        <v>0</v>
      </c>
    </row>
    <row r="171" spans="1:6" ht="30" x14ac:dyDescent="0.25">
      <c r="A171" s="111">
        <v>9</v>
      </c>
      <c r="B171" s="112" t="s">
        <v>188</v>
      </c>
      <c r="C171" s="113" t="s">
        <v>3</v>
      </c>
      <c r="D171" s="114">
        <v>66</v>
      </c>
      <c r="E171" s="114"/>
      <c r="F171" s="116">
        <f t="shared" si="12"/>
        <v>0</v>
      </c>
    </row>
    <row r="172" spans="1:6" ht="30" x14ac:dyDescent="0.25">
      <c r="A172" s="111">
        <v>10</v>
      </c>
      <c r="B172" s="112" t="s">
        <v>189</v>
      </c>
      <c r="C172" s="113" t="s">
        <v>3</v>
      </c>
      <c r="D172" s="114">
        <v>26</v>
      </c>
      <c r="E172" s="115"/>
      <c r="F172" s="116">
        <f t="shared" si="12"/>
        <v>0</v>
      </c>
    </row>
    <row r="173" spans="1:6" ht="30" x14ac:dyDescent="0.25">
      <c r="A173" s="111">
        <v>11</v>
      </c>
      <c r="B173" s="112" t="s">
        <v>190</v>
      </c>
      <c r="C173" s="113" t="s">
        <v>182</v>
      </c>
      <c r="D173" s="114">
        <v>496</v>
      </c>
      <c r="E173" s="115"/>
      <c r="F173" s="116">
        <f t="shared" si="12"/>
        <v>0</v>
      </c>
    </row>
    <row r="174" spans="1:6" ht="30" x14ac:dyDescent="0.25">
      <c r="A174" s="111">
        <v>12</v>
      </c>
      <c r="B174" s="112" t="s">
        <v>191</v>
      </c>
      <c r="C174" s="113" t="s">
        <v>3</v>
      </c>
      <c r="D174" s="114">
        <v>17</v>
      </c>
      <c r="E174" s="115"/>
      <c r="F174" s="116">
        <f t="shared" si="12"/>
        <v>0</v>
      </c>
    </row>
    <row r="175" spans="1:6" ht="60" x14ac:dyDescent="0.25">
      <c r="A175" s="111">
        <v>13</v>
      </c>
      <c r="B175" s="118" t="s">
        <v>192</v>
      </c>
      <c r="C175" s="113" t="s">
        <v>3</v>
      </c>
      <c r="D175" s="119">
        <v>140</v>
      </c>
      <c r="E175" s="115"/>
      <c r="F175" s="116">
        <f t="shared" si="12"/>
        <v>0</v>
      </c>
    </row>
    <row r="176" spans="1:6" x14ac:dyDescent="0.25">
      <c r="A176" s="111">
        <v>14</v>
      </c>
      <c r="B176" s="112" t="s">
        <v>193</v>
      </c>
      <c r="C176" s="113" t="s">
        <v>2</v>
      </c>
      <c r="D176" s="114">
        <v>4</v>
      </c>
      <c r="E176" s="117"/>
      <c r="F176" s="116">
        <f t="shared" si="12"/>
        <v>0</v>
      </c>
    </row>
    <row r="177" spans="1:6" x14ac:dyDescent="0.25">
      <c r="A177" s="111">
        <v>15</v>
      </c>
      <c r="B177" s="112" t="s">
        <v>50</v>
      </c>
      <c r="C177" s="113" t="s">
        <v>2</v>
      </c>
      <c r="D177" s="114">
        <v>5</v>
      </c>
      <c r="E177" s="115"/>
      <c r="F177" s="116">
        <f t="shared" si="12"/>
        <v>0</v>
      </c>
    </row>
    <row r="178" spans="1:6" ht="30" x14ac:dyDescent="0.25">
      <c r="A178" s="111">
        <v>16</v>
      </c>
      <c r="B178" s="112" t="s">
        <v>52</v>
      </c>
      <c r="C178" s="113" t="s">
        <v>185</v>
      </c>
      <c r="D178" s="114">
        <v>120</v>
      </c>
      <c r="E178" s="115"/>
      <c r="F178" s="116">
        <f t="shared" si="12"/>
        <v>0</v>
      </c>
    </row>
    <row r="179" spans="1:6" x14ac:dyDescent="0.25">
      <c r="A179" s="7" t="s">
        <v>76</v>
      </c>
      <c r="B179" s="177" t="s">
        <v>77</v>
      </c>
      <c r="C179" s="177"/>
      <c r="D179" s="177"/>
      <c r="E179" s="177"/>
      <c r="F179" s="177"/>
    </row>
    <row r="180" spans="1:6" ht="105" x14ac:dyDescent="0.25">
      <c r="A180" s="111">
        <v>1</v>
      </c>
      <c r="B180" s="112" t="s">
        <v>194</v>
      </c>
      <c r="C180" s="113" t="s">
        <v>182</v>
      </c>
      <c r="D180" s="114">
        <v>350</v>
      </c>
      <c r="E180" s="115"/>
      <c r="F180" s="116">
        <f>ROUND(E180*D180,2)</f>
        <v>0</v>
      </c>
    </row>
    <row r="181" spans="1:6" ht="90" x14ac:dyDescent="0.25">
      <c r="A181" s="111">
        <v>2</v>
      </c>
      <c r="B181" s="112" t="s">
        <v>195</v>
      </c>
      <c r="C181" s="113" t="s">
        <v>182</v>
      </c>
      <c r="D181" s="114">
        <v>75</v>
      </c>
      <c r="E181" s="115"/>
      <c r="F181" s="116">
        <f t="shared" ref="F181:F217" si="13">ROUND(E181*D181,2)</f>
        <v>0</v>
      </c>
    </row>
    <row r="182" spans="1:6" ht="30" x14ac:dyDescent="0.25">
      <c r="A182" s="111">
        <v>3</v>
      </c>
      <c r="B182" s="112" t="s">
        <v>196</v>
      </c>
      <c r="C182" s="113" t="s">
        <v>3</v>
      </c>
      <c r="D182" s="114">
        <v>140</v>
      </c>
      <c r="E182" s="115"/>
      <c r="F182" s="116">
        <f t="shared" si="13"/>
        <v>0</v>
      </c>
    </row>
    <row r="183" spans="1:6" ht="45" x14ac:dyDescent="0.25">
      <c r="A183" s="111">
        <v>4</v>
      </c>
      <c r="B183" s="112" t="s">
        <v>197</v>
      </c>
      <c r="C183" s="120" t="s">
        <v>3</v>
      </c>
      <c r="D183" s="114">
        <v>24</v>
      </c>
      <c r="E183" s="115"/>
      <c r="F183" s="116">
        <f t="shared" si="13"/>
        <v>0</v>
      </c>
    </row>
    <row r="184" spans="1:6" ht="30" x14ac:dyDescent="0.25">
      <c r="A184" s="111">
        <v>5</v>
      </c>
      <c r="B184" s="112" t="s">
        <v>198</v>
      </c>
      <c r="C184" s="113" t="s">
        <v>182</v>
      </c>
      <c r="D184" s="114">
        <v>496</v>
      </c>
      <c r="E184" s="115"/>
      <c r="F184" s="116">
        <f t="shared" si="13"/>
        <v>0</v>
      </c>
    </row>
    <row r="185" spans="1:6" x14ac:dyDescent="0.25">
      <c r="A185" s="111">
        <v>6</v>
      </c>
      <c r="B185" s="112" t="s">
        <v>199</v>
      </c>
      <c r="C185" s="113" t="s">
        <v>182</v>
      </c>
      <c r="D185" s="114">
        <v>496</v>
      </c>
      <c r="E185" s="115"/>
      <c r="F185" s="116">
        <f t="shared" si="13"/>
        <v>0</v>
      </c>
    </row>
    <row r="186" spans="1:6" ht="30" x14ac:dyDescent="0.25">
      <c r="A186" s="111">
        <v>7</v>
      </c>
      <c r="B186" s="118" t="s">
        <v>200</v>
      </c>
      <c r="C186" s="113" t="s">
        <v>182</v>
      </c>
      <c r="D186" s="114">
        <v>220</v>
      </c>
      <c r="E186" s="115"/>
      <c r="F186" s="116">
        <f t="shared" si="13"/>
        <v>0</v>
      </c>
    </row>
    <row r="187" spans="1:6" ht="30" x14ac:dyDescent="0.25">
      <c r="A187" s="111">
        <v>8</v>
      </c>
      <c r="B187" s="112" t="s">
        <v>201</v>
      </c>
      <c r="C187" s="113" t="s">
        <v>182</v>
      </c>
      <c r="D187" s="114">
        <v>220</v>
      </c>
      <c r="E187" s="117"/>
      <c r="F187" s="116">
        <f t="shared" si="13"/>
        <v>0</v>
      </c>
    </row>
    <row r="188" spans="1:6" ht="30" x14ac:dyDescent="0.25">
      <c r="A188" s="111">
        <v>9</v>
      </c>
      <c r="B188" s="112" t="s">
        <v>202</v>
      </c>
      <c r="C188" s="113" t="s">
        <v>182</v>
      </c>
      <c r="D188" s="114">
        <v>150</v>
      </c>
      <c r="E188" s="117"/>
      <c r="F188" s="116">
        <f t="shared" si="13"/>
        <v>0</v>
      </c>
    </row>
    <row r="189" spans="1:6" ht="30" x14ac:dyDescent="0.25">
      <c r="A189" s="111">
        <v>10</v>
      </c>
      <c r="B189" s="112" t="s">
        <v>59</v>
      </c>
      <c r="C189" s="113" t="s">
        <v>182</v>
      </c>
      <c r="D189" s="114">
        <v>370</v>
      </c>
      <c r="E189" s="117"/>
      <c r="F189" s="116">
        <f t="shared" si="13"/>
        <v>0</v>
      </c>
    </row>
    <row r="190" spans="1:6" ht="30" x14ac:dyDescent="0.25">
      <c r="A190" s="121">
        <v>11</v>
      </c>
      <c r="B190" s="118" t="s">
        <v>60</v>
      </c>
      <c r="C190" s="120" t="s">
        <v>182</v>
      </c>
      <c r="D190" s="119">
        <v>465.81</v>
      </c>
      <c r="E190" s="117"/>
      <c r="F190" s="122">
        <f t="shared" si="13"/>
        <v>0</v>
      </c>
    </row>
    <row r="191" spans="1:6" ht="30" x14ac:dyDescent="0.25">
      <c r="A191" s="111">
        <v>12</v>
      </c>
      <c r="B191" s="112" t="s">
        <v>61</v>
      </c>
      <c r="C191" s="113" t="s">
        <v>3</v>
      </c>
      <c r="D191" s="114">
        <v>165</v>
      </c>
      <c r="E191" s="115"/>
      <c r="F191" s="116">
        <f t="shared" si="13"/>
        <v>0</v>
      </c>
    </row>
    <row r="192" spans="1:6" ht="30" x14ac:dyDescent="0.25">
      <c r="A192" s="123"/>
      <c r="B192" s="124" t="s">
        <v>203</v>
      </c>
      <c r="C192" s="125" t="s">
        <v>3</v>
      </c>
      <c r="D192" s="126">
        <v>64.8</v>
      </c>
      <c r="E192" s="115"/>
      <c r="F192" s="116"/>
    </row>
    <row r="193" spans="1:6" x14ac:dyDescent="0.25">
      <c r="A193" s="111">
        <v>13</v>
      </c>
      <c r="B193" s="112" t="s">
        <v>204</v>
      </c>
      <c r="C193" s="113" t="s">
        <v>3</v>
      </c>
      <c r="D193" s="114">
        <v>21.2</v>
      </c>
      <c r="E193" s="115"/>
      <c r="F193" s="116">
        <f t="shared" si="13"/>
        <v>0</v>
      </c>
    </row>
    <row r="194" spans="1:6" x14ac:dyDescent="0.25">
      <c r="A194" s="111">
        <v>14</v>
      </c>
      <c r="B194" s="112" t="s">
        <v>205</v>
      </c>
      <c r="C194" s="113" t="s">
        <v>3</v>
      </c>
      <c r="D194" s="114">
        <v>22</v>
      </c>
      <c r="E194" s="115"/>
      <c r="F194" s="116">
        <f t="shared" si="13"/>
        <v>0</v>
      </c>
    </row>
    <row r="195" spans="1:6" x14ac:dyDescent="0.25">
      <c r="A195" s="111">
        <v>15</v>
      </c>
      <c r="B195" s="112" t="s">
        <v>206</v>
      </c>
      <c r="C195" s="113" t="s">
        <v>3</v>
      </c>
      <c r="D195" s="114">
        <v>21.6</v>
      </c>
      <c r="E195" s="115"/>
      <c r="F195" s="116">
        <f t="shared" si="13"/>
        <v>0</v>
      </c>
    </row>
    <row r="196" spans="1:6" ht="30" x14ac:dyDescent="0.25">
      <c r="A196" s="111">
        <v>16</v>
      </c>
      <c r="B196" s="112" t="s">
        <v>207</v>
      </c>
      <c r="C196" s="113" t="s">
        <v>182</v>
      </c>
      <c r="D196" s="114">
        <v>20</v>
      </c>
      <c r="E196" s="115"/>
      <c r="F196" s="116">
        <f t="shared" si="13"/>
        <v>0</v>
      </c>
    </row>
    <row r="197" spans="1:6" x14ac:dyDescent="0.25">
      <c r="A197" s="111">
        <v>17</v>
      </c>
      <c r="B197" s="112" t="s">
        <v>208</v>
      </c>
      <c r="C197" s="113" t="s">
        <v>3</v>
      </c>
      <c r="D197" s="114">
        <v>30</v>
      </c>
      <c r="E197" s="115"/>
      <c r="F197" s="116">
        <f t="shared" si="13"/>
        <v>0</v>
      </c>
    </row>
    <row r="198" spans="1:6" ht="30" x14ac:dyDescent="0.25">
      <c r="A198" s="111">
        <v>18</v>
      </c>
      <c r="B198" s="112" t="s">
        <v>209</v>
      </c>
      <c r="C198" s="113" t="s">
        <v>3</v>
      </c>
      <c r="D198" s="114">
        <v>27</v>
      </c>
      <c r="E198" s="115"/>
      <c r="F198" s="116">
        <f t="shared" si="13"/>
        <v>0</v>
      </c>
    </row>
    <row r="199" spans="1:6" ht="30" x14ac:dyDescent="0.25">
      <c r="A199" s="111">
        <v>19</v>
      </c>
      <c r="B199" s="112" t="s">
        <v>134</v>
      </c>
      <c r="C199" s="113" t="s">
        <v>3</v>
      </c>
      <c r="D199" s="114">
        <v>27</v>
      </c>
      <c r="E199" s="115"/>
      <c r="F199" s="116">
        <f t="shared" si="13"/>
        <v>0</v>
      </c>
    </row>
    <row r="200" spans="1:6" ht="30" x14ac:dyDescent="0.25">
      <c r="A200" s="111">
        <v>20</v>
      </c>
      <c r="B200" s="112" t="s">
        <v>210</v>
      </c>
      <c r="C200" s="113" t="s">
        <v>2</v>
      </c>
      <c r="D200" s="114">
        <v>3</v>
      </c>
      <c r="E200" s="115"/>
      <c r="F200" s="116">
        <f t="shared" si="13"/>
        <v>0</v>
      </c>
    </row>
    <row r="201" spans="1:6" ht="30" x14ac:dyDescent="0.25">
      <c r="A201" s="111">
        <v>21</v>
      </c>
      <c r="B201" s="112" t="s">
        <v>211</v>
      </c>
      <c r="C201" s="113" t="s">
        <v>182</v>
      </c>
      <c r="D201" s="114">
        <v>127</v>
      </c>
      <c r="E201" s="115"/>
      <c r="F201" s="116">
        <f t="shared" si="13"/>
        <v>0</v>
      </c>
    </row>
    <row r="202" spans="1:6" ht="30" x14ac:dyDescent="0.25">
      <c r="A202" s="111">
        <v>22</v>
      </c>
      <c r="B202" s="112" t="s">
        <v>63</v>
      </c>
      <c r="C202" s="113" t="s">
        <v>182</v>
      </c>
      <c r="D202" s="114">
        <v>24</v>
      </c>
      <c r="E202" s="115"/>
      <c r="F202" s="116">
        <f t="shared" si="13"/>
        <v>0</v>
      </c>
    </row>
    <row r="203" spans="1:6" ht="30" x14ac:dyDescent="0.25">
      <c r="A203" s="111">
        <v>23</v>
      </c>
      <c r="B203" s="112" t="s">
        <v>64</v>
      </c>
      <c r="C203" s="113" t="s">
        <v>3</v>
      </c>
      <c r="D203" s="114">
        <v>20</v>
      </c>
      <c r="E203" s="115"/>
      <c r="F203" s="116">
        <f t="shared" si="13"/>
        <v>0</v>
      </c>
    </row>
    <row r="204" spans="1:6" ht="30" x14ac:dyDescent="0.25">
      <c r="A204" s="111">
        <v>24</v>
      </c>
      <c r="B204" s="112" t="s">
        <v>65</v>
      </c>
      <c r="C204" s="113" t="s">
        <v>182</v>
      </c>
      <c r="D204" s="114">
        <v>115</v>
      </c>
      <c r="E204" s="115"/>
      <c r="F204" s="116">
        <f t="shared" si="13"/>
        <v>0</v>
      </c>
    </row>
    <row r="205" spans="1:6" x14ac:dyDescent="0.25">
      <c r="A205" s="111">
        <v>25</v>
      </c>
      <c r="B205" s="112" t="s">
        <v>212</v>
      </c>
      <c r="C205" s="113" t="s">
        <v>2</v>
      </c>
      <c r="D205" s="114">
        <v>4</v>
      </c>
      <c r="E205" s="117"/>
      <c r="F205" s="116">
        <f t="shared" si="13"/>
        <v>0</v>
      </c>
    </row>
    <row r="206" spans="1:6" ht="60" x14ac:dyDescent="0.25">
      <c r="A206" s="111">
        <v>26</v>
      </c>
      <c r="B206" s="118" t="s">
        <v>135</v>
      </c>
      <c r="C206" s="120" t="s">
        <v>3</v>
      </c>
      <c r="D206" s="119">
        <v>21</v>
      </c>
      <c r="E206" s="117"/>
      <c r="F206" s="116">
        <f t="shared" si="13"/>
        <v>0</v>
      </c>
    </row>
    <row r="207" spans="1:6" x14ac:dyDescent="0.25">
      <c r="A207" s="111">
        <v>27</v>
      </c>
      <c r="B207" s="127" t="s">
        <v>136</v>
      </c>
      <c r="C207" s="128" t="s">
        <v>3</v>
      </c>
      <c r="D207" s="129">
        <v>15</v>
      </c>
      <c r="E207" s="130"/>
      <c r="F207" s="116">
        <f t="shared" si="13"/>
        <v>0</v>
      </c>
    </row>
    <row r="208" spans="1:6" x14ac:dyDescent="0.25">
      <c r="A208" s="111">
        <v>28</v>
      </c>
      <c r="B208" s="127" t="s">
        <v>213</v>
      </c>
      <c r="C208" s="128" t="s">
        <v>68</v>
      </c>
      <c r="D208" s="129">
        <v>2</v>
      </c>
      <c r="E208" s="130"/>
      <c r="F208" s="116">
        <f t="shared" si="13"/>
        <v>0</v>
      </c>
    </row>
    <row r="209" spans="1:6" x14ac:dyDescent="0.25">
      <c r="A209" s="111">
        <v>29</v>
      </c>
      <c r="B209" s="127" t="s">
        <v>138</v>
      </c>
      <c r="C209" s="113" t="s">
        <v>182</v>
      </c>
      <c r="D209" s="129">
        <v>25</v>
      </c>
      <c r="E209" s="130"/>
      <c r="F209" s="116">
        <f t="shared" si="13"/>
        <v>0</v>
      </c>
    </row>
    <row r="210" spans="1:6" ht="30" x14ac:dyDescent="0.25">
      <c r="A210" s="111">
        <v>30</v>
      </c>
      <c r="B210" s="127" t="s">
        <v>214</v>
      </c>
      <c r="C210" s="128" t="s">
        <v>3</v>
      </c>
      <c r="D210" s="129">
        <v>30</v>
      </c>
      <c r="E210" s="130"/>
      <c r="F210" s="116">
        <f t="shared" si="13"/>
        <v>0</v>
      </c>
    </row>
    <row r="211" spans="1:6" ht="30" x14ac:dyDescent="0.25">
      <c r="A211" s="111">
        <v>31</v>
      </c>
      <c r="B211" s="112" t="s">
        <v>67</v>
      </c>
      <c r="C211" s="113" t="s">
        <v>2</v>
      </c>
      <c r="D211" s="114">
        <v>6</v>
      </c>
      <c r="E211" s="115"/>
      <c r="F211" s="116">
        <f t="shared" si="13"/>
        <v>0</v>
      </c>
    </row>
    <row r="212" spans="1:6" ht="30" x14ac:dyDescent="0.25">
      <c r="A212" s="111">
        <v>32</v>
      </c>
      <c r="B212" s="112" t="s">
        <v>215</v>
      </c>
      <c r="C212" s="113" t="s">
        <v>3</v>
      </c>
      <c r="D212" s="114">
        <v>20</v>
      </c>
      <c r="E212" s="115"/>
      <c r="F212" s="116">
        <f t="shared" si="13"/>
        <v>0</v>
      </c>
    </row>
    <row r="213" spans="1:6" ht="45" x14ac:dyDescent="0.25">
      <c r="A213" s="111">
        <v>33</v>
      </c>
      <c r="B213" s="112" t="s">
        <v>141</v>
      </c>
      <c r="C213" s="113" t="s">
        <v>2</v>
      </c>
      <c r="D213" s="114">
        <v>3</v>
      </c>
      <c r="E213" s="115"/>
      <c r="F213" s="116">
        <f t="shared" si="13"/>
        <v>0</v>
      </c>
    </row>
    <row r="214" spans="1:6" ht="30" x14ac:dyDescent="0.25">
      <c r="A214" s="111">
        <v>34</v>
      </c>
      <c r="B214" s="112" t="s">
        <v>216</v>
      </c>
      <c r="C214" s="113" t="s">
        <v>2</v>
      </c>
      <c r="D214" s="114">
        <v>3</v>
      </c>
      <c r="E214" s="115"/>
      <c r="F214" s="116">
        <f t="shared" si="13"/>
        <v>0</v>
      </c>
    </row>
    <row r="215" spans="1:6" x14ac:dyDescent="0.25">
      <c r="A215" s="111">
        <v>35</v>
      </c>
      <c r="B215" s="112" t="s">
        <v>72</v>
      </c>
      <c r="C215" s="131" t="s">
        <v>73</v>
      </c>
      <c r="D215" s="114">
        <v>1</v>
      </c>
      <c r="E215" s="115"/>
      <c r="F215" s="116">
        <f t="shared" si="13"/>
        <v>0</v>
      </c>
    </row>
    <row r="216" spans="1:6" ht="30" x14ac:dyDescent="0.25">
      <c r="A216" s="111">
        <v>36</v>
      </c>
      <c r="B216" s="112" t="s">
        <v>142</v>
      </c>
      <c r="C216" s="113" t="s">
        <v>2</v>
      </c>
      <c r="D216" s="114">
        <v>3</v>
      </c>
      <c r="E216" s="115"/>
      <c r="F216" s="116">
        <f t="shared" si="13"/>
        <v>0</v>
      </c>
    </row>
    <row r="217" spans="1:6" x14ac:dyDescent="0.25">
      <c r="A217" s="111">
        <v>37</v>
      </c>
      <c r="B217" s="112" t="s">
        <v>143</v>
      </c>
      <c r="C217" s="113" t="s">
        <v>2</v>
      </c>
      <c r="D217" s="114">
        <v>9</v>
      </c>
      <c r="E217" s="115"/>
      <c r="F217" s="116">
        <f t="shared" si="13"/>
        <v>0</v>
      </c>
    </row>
    <row r="218" spans="1:6" x14ac:dyDescent="0.25">
      <c r="A218" s="49"/>
      <c r="B218" s="39"/>
      <c r="C218" s="49"/>
      <c r="D218" s="132" t="s">
        <v>166</v>
      </c>
      <c r="E218" s="184">
        <f>SUM(F163:F178,F180:F217)</f>
        <v>0</v>
      </c>
      <c r="F218" s="184"/>
    </row>
    <row r="219" spans="1:6" ht="16.5" x14ac:dyDescent="0.25">
      <c r="A219" s="82"/>
      <c r="B219" s="53" t="s">
        <v>33</v>
      </c>
      <c r="C219" s="82"/>
      <c r="D219" s="82"/>
      <c r="E219" s="83"/>
      <c r="F219" s="83"/>
    </row>
    <row r="220" spans="1:6" x14ac:dyDescent="0.2">
      <c r="A220" s="108" t="s">
        <v>37</v>
      </c>
      <c r="B220" s="178" t="s">
        <v>217</v>
      </c>
      <c r="C220" s="178"/>
      <c r="D220" s="178"/>
      <c r="E220" s="178"/>
      <c r="F220" s="178"/>
    </row>
    <row r="221" spans="1:6" x14ac:dyDescent="0.25">
      <c r="A221" s="133">
        <v>1</v>
      </c>
      <c r="B221" s="63" t="s">
        <v>78</v>
      </c>
      <c r="C221" s="133" t="s">
        <v>79</v>
      </c>
      <c r="D221" s="29">
        <v>50</v>
      </c>
      <c r="E221" s="65"/>
      <c r="F221" s="116">
        <f t="shared" ref="F221:F224" si="14">ROUND(E221*D221,2)</f>
        <v>0</v>
      </c>
    </row>
    <row r="222" spans="1:6" x14ac:dyDescent="0.25">
      <c r="A222" s="108" t="s">
        <v>25</v>
      </c>
      <c r="B222" s="177" t="s">
        <v>80</v>
      </c>
      <c r="C222" s="177"/>
      <c r="D222" s="177"/>
      <c r="E222" s="177"/>
      <c r="F222" s="177"/>
    </row>
    <row r="223" spans="1:6" ht="30" x14ac:dyDescent="0.25">
      <c r="A223" s="133">
        <v>1</v>
      </c>
      <c r="B223" s="63" t="s">
        <v>218</v>
      </c>
      <c r="C223" s="133" t="s">
        <v>2</v>
      </c>
      <c r="D223" s="29">
        <v>1</v>
      </c>
      <c r="E223" s="65"/>
      <c r="F223" s="116">
        <f t="shared" si="14"/>
        <v>0</v>
      </c>
    </row>
    <row r="224" spans="1:6" x14ac:dyDescent="0.25">
      <c r="A224" s="133">
        <v>2</v>
      </c>
      <c r="B224" s="63" t="s">
        <v>146</v>
      </c>
      <c r="C224" s="133" t="s">
        <v>2</v>
      </c>
      <c r="D224" s="29">
        <v>3</v>
      </c>
      <c r="E224" s="65"/>
      <c r="F224" s="116">
        <f t="shared" si="14"/>
        <v>0</v>
      </c>
    </row>
    <row r="225" spans="1:6" x14ac:dyDescent="0.25">
      <c r="A225" s="108" t="s">
        <v>38</v>
      </c>
      <c r="B225" s="177" t="s">
        <v>81</v>
      </c>
      <c r="C225" s="177"/>
      <c r="D225" s="177"/>
      <c r="E225" s="177"/>
      <c r="F225" s="177"/>
    </row>
    <row r="226" spans="1:6" ht="30" x14ac:dyDescent="0.25">
      <c r="A226" s="133"/>
      <c r="B226" s="63" t="s">
        <v>219</v>
      </c>
      <c r="C226" s="133"/>
      <c r="D226" s="29"/>
      <c r="E226" s="21"/>
      <c r="F226" s="21"/>
    </row>
    <row r="227" spans="1:6" ht="45" x14ac:dyDescent="0.25">
      <c r="A227" s="133">
        <v>1</v>
      </c>
      <c r="B227" s="63" t="s">
        <v>82</v>
      </c>
      <c r="C227" s="133" t="s">
        <v>2</v>
      </c>
      <c r="D227" s="29">
        <v>62</v>
      </c>
      <c r="E227" s="65"/>
      <c r="F227" s="116">
        <f t="shared" ref="F227:F268" si="15">ROUND(E227*D227,2)</f>
        <v>0</v>
      </c>
    </row>
    <row r="228" spans="1:6" ht="45" x14ac:dyDescent="0.25">
      <c r="A228" s="133">
        <v>2</v>
      </c>
      <c r="B228" s="63" t="s">
        <v>83</v>
      </c>
      <c r="C228" s="133" t="s">
        <v>34</v>
      </c>
      <c r="D228" s="29">
        <v>3</v>
      </c>
      <c r="E228" s="65"/>
      <c r="F228" s="116">
        <f t="shared" si="15"/>
        <v>0</v>
      </c>
    </row>
    <row r="229" spans="1:6" ht="45" x14ac:dyDescent="0.25">
      <c r="A229" s="133">
        <v>3</v>
      </c>
      <c r="B229" s="63" t="s">
        <v>84</v>
      </c>
      <c r="C229" s="133" t="s">
        <v>2</v>
      </c>
      <c r="D229" s="29">
        <v>24</v>
      </c>
      <c r="E229" s="65"/>
      <c r="F229" s="116">
        <f t="shared" si="15"/>
        <v>0</v>
      </c>
    </row>
    <row r="230" spans="1:6" x14ac:dyDescent="0.25">
      <c r="A230" s="133">
        <v>4</v>
      </c>
      <c r="B230" s="63" t="s">
        <v>85</v>
      </c>
      <c r="C230" s="133" t="s">
        <v>3</v>
      </c>
      <c r="D230" s="29">
        <v>30</v>
      </c>
      <c r="E230" s="65"/>
      <c r="F230" s="116">
        <f t="shared" si="15"/>
        <v>0</v>
      </c>
    </row>
    <row r="231" spans="1:6" x14ac:dyDescent="0.25">
      <c r="A231" s="133">
        <v>5</v>
      </c>
      <c r="B231" s="63" t="s">
        <v>148</v>
      </c>
      <c r="C231" s="133" t="s">
        <v>2</v>
      </c>
      <c r="D231" s="29">
        <v>3</v>
      </c>
      <c r="E231" s="65"/>
      <c r="F231" s="116">
        <f t="shared" si="15"/>
        <v>0</v>
      </c>
    </row>
    <row r="232" spans="1:6" x14ac:dyDescent="0.25">
      <c r="A232" s="133">
        <v>6</v>
      </c>
      <c r="B232" s="63" t="s">
        <v>220</v>
      </c>
      <c r="C232" s="133" t="s">
        <v>3</v>
      </c>
      <c r="D232" s="29">
        <v>180</v>
      </c>
      <c r="E232" s="65"/>
      <c r="F232" s="116">
        <f t="shared" si="15"/>
        <v>0</v>
      </c>
    </row>
    <row r="233" spans="1:6" x14ac:dyDescent="0.25">
      <c r="A233" s="133">
        <v>7</v>
      </c>
      <c r="B233" s="63" t="s">
        <v>221</v>
      </c>
      <c r="C233" s="133" t="s">
        <v>3</v>
      </c>
      <c r="D233" s="29">
        <v>180</v>
      </c>
      <c r="E233" s="65"/>
      <c r="F233" s="116">
        <f t="shared" si="15"/>
        <v>0</v>
      </c>
    </row>
    <row r="234" spans="1:6" x14ac:dyDescent="0.25">
      <c r="A234" s="133">
        <v>8</v>
      </c>
      <c r="B234" s="63" t="s">
        <v>222</v>
      </c>
      <c r="C234" s="133" t="s">
        <v>3</v>
      </c>
      <c r="D234" s="29">
        <v>260</v>
      </c>
      <c r="E234" s="65"/>
      <c r="F234" s="116">
        <f t="shared" si="15"/>
        <v>0</v>
      </c>
    </row>
    <row r="235" spans="1:6" x14ac:dyDescent="0.25">
      <c r="A235" s="133">
        <v>9</v>
      </c>
      <c r="B235" s="63" t="s">
        <v>223</v>
      </c>
      <c r="C235" s="133" t="s">
        <v>3</v>
      </c>
      <c r="D235" s="29">
        <v>150</v>
      </c>
      <c r="E235" s="65"/>
      <c r="F235" s="116">
        <f t="shared" si="15"/>
        <v>0</v>
      </c>
    </row>
    <row r="236" spans="1:6" x14ac:dyDescent="0.25">
      <c r="A236" s="133">
        <v>10</v>
      </c>
      <c r="B236" s="63" t="s">
        <v>224</v>
      </c>
      <c r="C236" s="133" t="s">
        <v>3</v>
      </c>
      <c r="D236" s="29">
        <v>75</v>
      </c>
      <c r="E236" s="65"/>
      <c r="F236" s="116">
        <f t="shared" si="15"/>
        <v>0</v>
      </c>
    </row>
    <row r="237" spans="1:6" x14ac:dyDescent="0.25">
      <c r="A237" s="133">
        <v>11</v>
      </c>
      <c r="B237" s="63" t="s">
        <v>225</v>
      </c>
      <c r="C237" s="133" t="s">
        <v>3</v>
      </c>
      <c r="D237" s="29">
        <v>25</v>
      </c>
      <c r="E237" s="65"/>
      <c r="F237" s="116">
        <f t="shared" si="15"/>
        <v>0</v>
      </c>
    </row>
    <row r="238" spans="1:6" ht="30" x14ac:dyDescent="0.25">
      <c r="A238" s="133">
        <v>12</v>
      </c>
      <c r="B238" s="63" t="s">
        <v>153</v>
      </c>
      <c r="C238" s="133" t="s">
        <v>3</v>
      </c>
      <c r="D238" s="29">
        <v>770</v>
      </c>
      <c r="E238" s="65"/>
      <c r="F238" s="116">
        <f t="shared" si="15"/>
        <v>0</v>
      </c>
    </row>
    <row r="239" spans="1:6" ht="30" x14ac:dyDescent="0.25">
      <c r="A239" s="133">
        <v>13</v>
      </c>
      <c r="B239" s="63" t="s">
        <v>226</v>
      </c>
      <c r="C239" s="133" t="s">
        <v>2</v>
      </c>
      <c r="D239" s="29">
        <v>90</v>
      </c>
      <c r="E239" s="65"/>
      <c r="F239" s="116">
        <f t="shared" si="15"/>
        <v>0</v>
      </c>
    </row>
    <row r="240" spans="1:6" x14ac:dyDescent="0.25">
      <c r="A240" s="133">
        <v>14</v>
      </c>
      <c r="B240" s="63" t="s">
        <v>155</v>
      </c>
      <c r="C240" s="133" t="s">
        <v>2</v>
      </c>
      <c r="D240" s="29">
        <v>280</v>
      </c>
      <c r="E240" s="65"/>
      <c r="F240" s="116">
        <f t="shared" si="15"/>
        <v>0</v>
      </c>
    </row>
    <row r="241" spans="1:6" x14ac:dyDescent="0.25">
      <c r="A241" s="133">
        <v>15</v>
      </c>
      <c r="B241" s="63" t="s">
        <v>86</v>
      </c>
      <c r="C241" s="133" t="s">
        <v>2</v>
      </c>
      <c r="D241" s="29">
        <v>750</v>
      </c>
      <c r="E241" s="65"/>
      <c r="F241" s="116">
        <f t="shared" si="15"/>
        <v>0</v>
      </c>
    </row>
    <row r="242" spans="1:6" x14ac:dyDescent="0.25">
      <c r="A242" s="133">
        <v>16</v>
      </c>
      <c r="B242" s="134" t="s">
        <v>87</v>
      </c>
      <c r="C242" s="133" t="s">
        <v>34</v>
      </c>
      <c r="D242" s="29">
        <v>1</v>
      </c>
      <c r="E242" s="65"/>
      <c r="F242" s="116">
        <f t="shared" si="15"/>
        <v>0</v>
      </c>
    </row>
    <row r="243" spans="1:6" ht="30" x14ac:dyDescent="0.25">
      <c r="A243" s="133">
        <v>17</v>
      </c>
      <c r="B243" s="63" t="s">
        <v>35</v>
      </c>
      <c r="C243" s="133" t="s">
        <v>34</v>
      </c>
      <c r="D243" s="29">
        <v>1</v>
      </c>
      <c r="E243" s="65"/>
      <c r="F243" s="116">
        <f t="shared" si="15"/>
        <v>0</v>
      </c>
    </row>
    <row r="244" spans="1:6" x14ac:dyDescent="0.25">
      <c r="A244" s="108" t="s">
        <v>227</v>
      </c>
      <c r="B244" s="177" t="s">
        <v>89</v>
      </c>
      <c r="C244" s="177"/>
      <c r="D244" s="177"/>
      <c r="E244" s="177"/>
      <c r="F244" s="177"/>
    </row>
    <row r="245" spans="1:6" x14ac:dyDescent="0.25">
      <c r="A245" s="133">
        <v>1</v>
      </c>
      <c r="B245" s="63" t="s">
        <v>156</v>
      </c>
      <c r="C245" s="133" t="s">
        <v>3</v>
      </c>
      <c r="D245" s="29">
        <v>50</v>
      </c>
      <c r="E245" s="65"/>
      <c r="F245" s="116">
        <f t="shared" si="15"/>
        <v>0</v>
      </c>
    </row>
    <row r="246" spans="1:6" x14ac:dyDescent="0.25">
      <c r="A246" s="133">
        <v>2</v>
      </c>
      <c r="B246" s="63" t="s">
        <v>228</v>
      </c>
      <c r="C246" s="133" t="s">
        <v>3</v>
      </c>
      <c r="D246" s="29">
        <v>150</v>
      </c>
      <c r="E246" s="65"/>
      <c r="F246" s="116">
        <f t="shared" si="15"/>
        <v>0</v>
      </c>
    </row>
    <row r="247" spans="1:6" ht="30" x14ac:dyDescent="0.25">
      <c r="A247" s="133">
        <v>3</v>
      </c>
      <c r="B247" s="63" t="s">
        <v>153</v>
      </c>
      <c r="C247" s="133" t="s">
        <v>3</v>
      </c>
      <c r="D247" s="29">
        <v>200</v>
      </c>
      <c r="E247" s="65"/>
      <c r="F247" s="116">
        <f t="shared" si="15"/>
        <v>0</v>
      </c>
    </row>
    <row r="248" spans="1:6" ht="30" x14ac:dyDescent="0.25">
      <c r="A248" s="133">
        <v>4</v>
      </c>
      <c r="B248" s="63" t="s">
        <v>35</v>
      </c>
      <c r="C248" s="133" t="s">
        <v>34</v>
      </c>
      <c r="D248" s="29">
        <v>1</v>
      </c>
      <c r="E248" s="65"/>
      <c r="F248" s="116">
        <f t="shared" si="15"/>
        <v>0</v>
      </c>
    </row>
    <row r="249" spans="1:6" x14ac:dyDescent="0.25">
      <c r="A249" s="108" t="s">
        <v>229</v>
      </c>
      <c r="B249" s="177" t="s">
        <v>91</v>
      </c>
      <c r="C249" s="177"/>
      <c r="D249" s="177"/>
      <c r="E249" s="177"/>
      <c r="F249" s="177"/>
    </row>
    <row r="250" spans="1:6" ht="30" x14ac:dyDescent="0.25">
      <c r="A250" s="133">
        <v>1</v>
      </c>
      <c r="B250" s="63" t="s">
        <v>92</v>
      </c>
      <c r="C250" s="133" t="s">
        <v>34</v>
      </c>
      <c r="D250" s="29">
        <v>3</v>
      </c>
      <c r="E250" s="65"/>
      <c r="F250" s="116">
        <f t="shared" si="15"/>
        <v>0</v>
      </c>
    </row>
    <row r="251" spans="1:6" x14ac:dyDescent="0.25">
      <c r="A251" s="133">
        <v>2</v>
      </c>
      <c r="B251" s="63" t="s">
        <v>158</v>
      </c>
      <c r="C251" s="133" t="s">
        <v>3</v>
      </c>
      <c r="D251" s="29">
        <v>120</v>
      </c>
      <c r="E251" s="65"/>
      <c r="F251" s="116">
        <f t="shared" si="15"/>
        <v>0</v>
      </c>
    </row>
    <row r="252" spans="1:6" ht="30" x14ac:dyDescent="0.25">
      <c r="A252" s="133">
        <v>3</v>
      </c>
      <c r="B252" s="63" t="s">
        <v>36</v>
      </c>
      <c r="C252" s="133" t="s">
        <v>34</v>
      </c>
      <c r="D252" s="29">
        <v>1</v>
      </c>
      <c r="E252" s="65"/>
      <c r="F252" s="116">
        <f t="shared" si="15"/>
        <v>0</v>
      </c>
    </row>
    <row r="253" spans="1:6" x14ac:dyDescent="0.25">
      <c r="A253" s="108" t="s">
        <v>230</v>
      </c>
      <c r="B253" s="177" t="s">
        <v>94</v>
      </c>
      <c r="C253" s="177"/>
      <c r="D253" s="177"/>
      <c r="E253" s="177"/>
      <c r="F253" s="177"/>
    </row>
    <row r="254" spans="1:6" ht="60" x14ac:dyDescent="0.25">
      <c r="A254" s="133">
        <v>1</v>
      </c>
      <c r="B254" s="134" t="s">
        <v>179</v>
      </c>
      <c r="C254" s="133" t="s">
        <v>34</v>
      </c>
      <c r="D254" s="29">
        <v>3</v>
      </c>
      <c r="E254" s="65"/>
      <c r="F254" s="116">
        <f t="shared" si="15"/>
        <v>0</v>
      </c>
    </row>
    <row r="255" spans="1:6" x14ac:dyDescent="0.2">
      <c r="A255" s="108" t="s">
        <v>231</v>
      </c>
      <c r="B255" s="178" t="s">
        <v>96</v>
      </c>
      <c r="C255" s="178"/>
      <c r="D255" s="178"/>
      <c r="E255" s="178"/>
      <c r="F255" s="178"/>
    </row>
    <row r="256" spans="1:6" x14ac:dyDescent="0.25">
      <c r="A256" s="133">
        <v>1</v>
      </c>
      <c r="B256" s="63" t="s">
        <v>159</v>
      </c>
      <c r="C256" s="133" t="s">
        <v>2</v>
      </c>
      <c r="D256" s="29">
        <v>1</v>
      </c>
      <c r="E256" s="65"/>
      <c r="F256" s="116">
        <f t="shared" si="15"/>
        <v>0</v>
      </c>
    </row>
    <row r="257" spans="1:6" ht="40.5" x14ac:dyDescent="0.2">
      <c r="A257" s="133">
        <v>2</v>
      </c>
      <c r="B257" s="63" t="s">
        <v>232</v>
      </c>
      <c r="C257" s="133" t="s">
        <v>2</v>
      </c>
      <c r="D257" s="29">
        <v>7</v>
      </c>
      <c r="E257" s="65"/>
      <c r="F257" s="116">
        <f t="shared" si="15"/>
        <v>0</v>
      </c>
    </row>
    <row r="258" spans="1:6" x14ac:dyDescent="0.25">
      <c r="A258" s="133">
        <v>3</v>
      </c>
      <c r="B258" s="63" t="s">
        <v>233</v>
      </c>
      <c r="C258" s="133" t="s">
        <v>3</v>
      </c>
      <c r="D258" s="29">
        <v>300</v>
      </c>
      <c r="E258" s="65"/>
      <c r="F258" s="116">
        <f t="shared" si="15"/>
        <v>0</v>
      </c>
    </row>
    <row r="259" spans="1:6" x14ac:dyDescent="0.25">
      <c r="A259" s="133">
        <v>4</v>
      </c>
      <c r="B259" s="63" t="s">
        <v>234</v>
      </c>
      <c r="C259" s="133" t="s">
        <v>3</v>
      </c>
      <c r="D259" s="29">
        <v>300</v>
      </c>
      <c r="E259" s="65"/>
      <c r="F259" s="116">
        <f t="shared" si="15"/>
        <v>0</v>
      </c>
    </row>
    <row r="260" spans="1:6" x14ac:dyDescent="0.25">
      <c r="A260" s="133">
        <v>5</v>
      </c>
      <c r="B260" s="63" t="s">
        <v>97</v>
      </c>
      <c r="C260" s="133" t="s">
        <v>2</v>
      </c>
      <c r="D260" s="29">
        <v>14</v>
      </c>
      <c r="E260" s="65"/>
      <c r="F260" s="116">
        <f t="shared" si="15"/>
        <v>0</v>
      </c>
    </row>
    <row r="261" spans="1:6" x14ac:dyDescent="0.25">
      <c r="A261" s="133">
        <v>6</v>
      </c>
      <c r="B261" s="63" t="s">
        <v>98</v>
      </c>
      <c r="C261" s="133" t="s">
        <v>2</v>
      </c>
      <c r="D261" s="29">
        <v>7</v>
      </c>
      <c r="E261" s="65"/>
      <c r="F261" s="116">
        <f t="shared" si="15"/>
        <v>0</v>
      </c>
    </row>
    <row r="262" spans="1:6" x14ac:dyDescent="0.2">
      <c r="A262" s="108" t="s">
        <v>235</v>
      </c>
      <c r="B262" s="178" t="s">
        <v>236</v>
      </c>
      <c r="C262" s="178"/>
      <c r="D262" s="178"/>
      <c r="E262" s="178"/>
      <c r="F262" s="178"/>
    </row>
    <row r="263" spans="1:6" ht="30" x14ac:dyDescent="0.25">
      <c r="A263" s="133">
        <v>1</v>
      </c>
      <c r="B263" s="135" t="s">
        <v>237</v>
      </c>
      <c r="C263" s="133" t="s">
        <v>2</v>
      </c>
      <c r="D263" s="29">
        <v>1</v>
      </c>
      <c r="E263" s="65"/>
      <c r="F263" s="116">
        <f t="shared" si="15"/>
        <v>0</v>
      </c>
    </row>
    <row r="264" spans="1:6" x14ac:dyDescent="0.25">
      <c r="A264" s="133">
        <v>2</v>
      </c>
      <c r="B264" s="135" t="s">
        <v>238</v>
      </c>
      <c r="C264" s="133" t="s">
        <v>68</v>
      </c>
      <c r="D264" s="29">
        <v>42</v>
      </c>
      <c r="E264" s="65"/>
      <c r="F264" s="116">
        <f t="shared" si="15"/>
        <v>0</v>
      </c>
    </row>
    <row r="265" spans="1:6" ht="30" x14ac:dyDescent="0.25">
      <c r="A265" s="133">
        <v>3</v>
      </c>
      <c r="B265" s="135" t="s">
        <v>239</v>
      </c>
      <c r="C265" s="133" t="s">
        <v>69</v>
      </c>
      <c r="D265" s="29">
        <v>1</v>
      </c>
      <c r="E265" s="65"/>
      <c r="F265" s="116">
        <f t="shared" si="15"/>
        <v>0</v>
      </c>
    </row>
    <row r="266" spans="1:6" x14ac:dyDescent="0.25">
      <c r="A266" s="133">
        <v>4</v>
      </c>
      <c r="B266" s="135" t="s">
        <v>240</v>
      </c>
      <c r="C266" s="133" t="s">
        <v>3</v>
      </c>
      <c r="D266" s="29">
        <v>130</v>
      </c>
      <c r="E266" s="65"/>
      <c r="F266" s="116">
        <f t="shared" si="15"/>
        <v>0</v>
      </c>
    </row>
    <row r="267" spans="1:6" ht="60" x14ac:dyDescent="0.25">
      <c r="A267" s="133">
        <v>5</v>
      </c>
      <c r="B267" s="135" t="s">
        <v>241</v>
      </c>
      <c r="C267" s="133" t="s">
        <v>3</v>
      </c>
      <c r="D267" s="29">
        <v>55</v>
      </c>
      <c r="E267" s="65"/>
      <c r="F267" s="116">
        <f t="shared" si="15"/>
        <v>0</v>
      </c>
    </row>
    <row r="268" spans="1:6" ht="30" x14ac:dyDescent="0.25">
      <c r="A268" s="133">
        <v>6</v>
      </c>
      <c r="B268" s="135" t="s">
        <v>242</v>
      </c>
      <c r="C268" s="133" t="s">
        <v>34</v>
      </c>
      <c r="D268" s="29">
        <v>1</v>
      </c>
      <c r="E268" s="65"/>
      <c r="F268" s="116">
        <f t="shared" si="15"/>
        <v>0</v>
      </c>
    </row>
    <row r="269" spans="1:6" x14ac:dyDescent="0.25">
      <c r="A269" s="49"/>
      <c r="B269" s="39"/>
      <c r="C269" s="49"/>
      <c r="D269" s="49"/>
      <c r="E269" s="21"/>
      <c r="F269" s="21"/>
    </row>
    <row r="270" spans="1:6" x14ac:dyDescent="0.25">
      <c r="A270" s="179" t="s">
        <v>167</v>
      </c>
      <c r="B270" s="180"/>
      <c r="C270" s="180"/>
      <c r="D270" s="181"/>
      <c r="E270" s="182">
        <f>SUM(F221:F268)</f>
        <v>0</v>
      </c>
      <c r="F270" s="183"/>
    </row>
    <row r="271" spans="1:6" ht="16.5" x14ac:dyDescent="0.25">
      <c r="A271" s="84"/>
      <c r="B271" s="53" t="s">
        <v>31</v>
      </c>
      <c r="C271" s="84"/>
      <c r="D271" s="84"/>
      <c r="E271" s="136"/>
      <c r="F271" s="136"/>
    </row>
    <row r="272" spans="1:6" x14ac:dyDescent="0.25">
      <c r="A272" s="109" t="s">
        <v>11</v>
      </c>
      <c r="B272" s="38" t="s">
        <v>18</v>
      </c>
      <c r="C272" s="39"/>
      <c r="D272" s="39"/>
      <c r="E272" s="39"/>
      <c r="F272" s="39"/>
    </row>
    <row r="273" spans="1:6" ht="17.25" x14ac:dyDescent="0.25">
      <c r="A273" s="41" t="s">
        <v>12</v>
      </c>
      <c r="B273" s="35" t="s">
        <v>100</v>
      </c>
      <c r="C273" s="40" t="s">
        <v>16</v>
      </c>
      <c r="D273" s="65">
        <v>24</v>
      </c>
      <c r="E273" s="66"/>
      <c r="F273" s="116">
        <f t="shared" ref="F273:F291" si="16">ROUND(E273*D273,2)</f>
        <v>0</v>
      </c>
    </row>
    <row r="274" spans="1:6" x14ac:dyDescent="0.25">
      <c r="A274" s="109" t="s">
        <v>17</v>
      </c>
      <c r="B274" s="38" t="s">
        <v>27</v>
      </c>
      <c r="C274" s="39"/>
      <c r="D274" s="39"/>
      <c r="E274" s="39"/>
      <c r="F274" s="39"/>
    </row>
    <row r="275" spans="1:6" ht="16.5" x14ac:dyDescent="0.25">
      <c r="A275" s="41" t="s">
        <v>12</v>
      </c>
      <c r="B275" s="35" t="s">
        <v>101</v>
      </c>
      <c r="C275" s="41" t="s">
        <v>13</v>
      </c>
      <c r="D275" s="65">
        <v>204</v>
      </c>
      <c r="E275" s="65"/>
      <c r="F275" s="116">
        <f t="shared" si="16"/>
        <v>0</v>
      </c>
    </row>
    <row r="276" spans="1:6" ht="16.5" x14ac:dyDescent="0.25">
      <c r="A276" s="41" t="s">
        <v>14</v>
      </c>
      <c r="B276" s="11" t="s">
        <v>243</v>
      </c>
      <c r="C276" s="41" t="s">
        <v>13</v>
      </c>
      <c r="D276" s="66">
        <v>92</v>
      </c>
      <c r="E276" s="66"/>
      <c r="F276" s="116">
        <f t="shared" si="16"/>
        <v>0</v>
      </c>
    </row>
    <row r="277" spans="1:6" x14ac:dyDescent="0.25">
      <c r="A277" s="109" t="s">
        <v>19</v>
      </c>
      <c r="B277" s="173" t="s">
        <v>28</v>
      </c>
      <c r="C277" s="174"/>
      <c r="D277" s="174"/>
      <c r="E277" s="174"/>
      <c r="F277" s="72"/>
    </row>
    <row r="278" spans="1:6" ht="25.5" x14ac:dyDescent="0.25">
      <c r="A278" s="137" t="s">
        <v>12</v>
      </c>
      <c r="B278" s="138" t="s">
        <v>29</v>
      </c>
      <c r="C278" s="139" t="s">
        <v>23</v>
      </c>
      <c r="D278" s="46">
        <v>3571.5</v>
      </c>
      <c r="E278" s="46"/>
      <c r="F278" s="122">
        <f t="shared" si="16"/>
        <v>0</v>
      </c>
    </row>
    <row r="279" spans="1:6" ht="38.25" x14ac:dyDescent="0.25">
      <c r="A279" s="41" t="s">
        <v>14</v>
      </c>
      <c r="B279" s="42" t="s">
        <v>172</v>
      </c>
      <c r="C279" s="43" t="s">
        <v>23</v>
      </c>
      <c r="D279" s="66">
        <v>664</v>
      </c>
      <c r="E279" s="66"/>
      <c r="F279" s="116">
        <f t="shared" si="16"/>
        <v>0</v>
      </c>
    </row>
    <row r="280" spans="1:6" x14ac:dyDescent="0.25">
      <c r="A280" s="109" t="s">
        <v>20</v>
      </c>
      <c r="B280" s="173" t="s">
        <v>21</v>
      </c>
      <c r="C280" s="174"/>
      <c r="D280" s="174"/>
      <c r="E280" s="174"/>
      <c r="F280" s="72"/>
    </row>
    <row r="281" spans="1:6" ht="17.25" x14ac:dyDescent="0.25">
      <c r="A281" s="41" t="s">
        <v>12</v>
      </c>
      <c r="B281" s="42" t="s">
        <v>162</v>
      </c>
      <c r="C281" s="40" t="s">
        <v>16</v>
      </c>
      <c r="D281" s="65">
        <v>2.6</v>
      </c>
      <c r="E281" s="65"/>
      <c r="F281" s="116">
        <f t="shared" si="16"/>
        <v>0</v>
      </c>
    </row>
    <row r="282" spans="1:6" ht="17.25" x14ac:dyDescent="0.25">
      <c r="A282" s="41" t="s">
        <v>14</v>
      </c>
      <c r="B282" s="42" t="s">
        <v>163</v>
      </c>
      <c r="C282" s="40" t="s">
        <v>16</v>
      </c>
      <c r="D282" s="65">
        <v>30.8</v>
      </c>
      <c r="E282" s="65"/>
      <c r="F282" s="116">
        <f t="shared" si="16"/>
        <v>0</v>
      </c>
    </row>
    <row r="283" spans="1:6" x14ac:dyDescent="0.25">
      <c r="A283" s="67" t="s">
        <v>22</v>
      </c>
      <c r="B283" s="175" t="s">
        <v>30</v>
      </c>
      <c r="C283" s="176"/>
      <c r="D283" s="176"/>
      <c r="E283" s="176"/>
      <c r="F283" s="140"/>
    </row>
    <row r="284" spans="1:6" ht="25.5" x14ac:dyDescent="0.25">
      <c r="A284" s="68" t="s">
        <v>12</v>
      </c>
      <c r="B284" s="44" t="s">
        <v>244</v>
      </c>
      <c r="C284" s="25" t="s">
        <v>23</v>
      </c>
      <c r="D284" s="66">
        <v>5236</v>
      </c>
      <c r="E284" s="66"/>
      <c r="F284" s="116">
        <f t="shared" si="16"/>
        <v>0</v>
      </c>
    </row>
    <row r="285" spans="1:6" x14ac:dyDescent="0.2">
      <c r="A285" s="68" t="s">
        <v>14</v>
      </c>
      <c r="B285" s="44" t="s">
        <v>173</v>
      </c>
      <c r="C285" s="45" t="s">
        <v>4</v>
      </c>
      <c r="D285" s="66">
        <v>240</v>
      </c>
      <c r="E285" s="66"/>
      <c r="F285" s="116">
        <f t="shared" si="16"/>
        <v>0</v>
      </c>
    </row>
    <row r="286" spans="1:6" x14ac:dyDescent="0.2">
      <c r="A286" s="67" t="s">
        <v>24</v>
      </c>
      <c r="B286" s="47" t="s">
        <v>103</v>
      </c>
      <c r="C286" s="48"/>
      <c r="D286" s="48"/>
      <c r="E286" s="48"/>
      <c r="F286" s="141"/>
    </row>
    <row r="287" spans="1:6" ht="25.5" x14ac:dyDescent="0.25">
      <c r="A287" s="41" t="s">
        <v>12</v>
      </c>
      <c r="B287" s="44" t="s">
        <v>174</v>
      </c>
      <c r="C287" s="49" t="s">
        <v>16</v>
      </c>
      <c r="D287" s="66">
        <v>0.5</v>
      </c>
      <c r="E287" s="66"/>
      <c r="F287" s="116">
        <f t="shared" si="16"/>
        <v>0</v>
      </c>
    </row>
    <row r="288" spans="1:6" x14ac:dyDescent="0.2">
      <c r="A288" s="67" t="s">
        <v>24</v>
      </c>
      <c r="B288" s="47" t="s">
        <v>104</v>
      </c>
      <c r="C288" s="48"/>
      <c r="D288" s="48"/>
      <c r="E288" s="48"/>
      <c r="F288" s="141"/>
    </row>
    <row r="289" spans="1:6" ht="25.5" x14ac:dyDescent="0.25">
      <c r="A289" s="41" t="s">
        <v>12</v>
      </c>
      <c r="B289" s="44" t="s">
        <v>105</v>
      </c>
      <c r="C289" s="41" t="s">
        <v>13</v>
      </c>
      <c r="D289" s="66">
        <v>120</v>
      </c>
      <c r="E289" s="46"/>
      <c r="F289" s="116">
        <f t="shared" si="16"/>
        <v>0</v>
      </c>
    </row>
    <row r="290" spans="1:6" ht="27.75" x14ac:dyDescent="0.25">
      <c r="A290" s="41" t="s">
        <v>14</v>
      </c>
      <c r="B290" s="142" t="s">
        <v>245</v>
      </c>
      <c r="C290" s="25" t="s">
        <v>23</v>
      </c>
      <c r="D290" s="66">
        <v>30</v>
      </c>
      <c r="E290" s="46"/>
      <c r="F290" s="116">
        <f t="shared" si="16"/>
        <v>0</v>
      </c>
    </row>
    <row r="291" spans="1:6" x14ac:dyDescent="0.25">
      <c r="A291" s="41" t="s">
        <v>15</v>
      </c>
      <c r="B291" s="142" t="s">
        <v>246</v>
      </c>
      <c r="C291" s="25" t="s">
        <v>23</v>
      </c>
      <c r="D291" s="66">
        <v>7560</v>
      </c>
      <c r="E291" s="46"/>
      <c r="F291" s="116">
        <f t="shared" si="16"/>
        <v>0</v>
      </c>
    </row>
    <row r="292" spans="1:6" x14ac:dyDescent="0.25">
      <c r="A292" s="166" t="s">
        <v>168</v>
      </c>
      <c r="B292" s="167"/>
      <c r="C292" s="167"/>
      <c r="D292" s="168"/>
      <c r="E292" s="169">
        <f>SUM(F273,F275:F276,F278:F279,F281:F282,F284:F286,F287,F289:F291)</f>
        <v>0</v>
      </c>
      <c r="F292" s="170"/>
    </row>
    <row r="293" spans="1:6" ht="16.5" x14ac:dyDescent="0.3">
      <c r="A293" s="143"/>
      <c r="B293" s="87" t="s">
        <v>122</v>
      </c>
      <c r="C293" s="144"/>
      <c r="D293" s="145"/>
      <c r="E293" s="146"/>
      <c r="F293" s="146"/>
    </row>
    <row r="294" spans="1:6" x14ac:dyDescent="0.25">
      <c r="A294" s="106" t="s">
        <v>11</v>
      </c>
      <c r="B294" s="164" t="s">
        <v>106</v>
      </c>
      <c r="C294" s="164"/>
      <c r="D294" s="164"/>
      <c r="E294" s="164"/>
      <c r="F294" s="164"/>
    </row>
    <row r="295" spans="1:6" ht="17.25" x14ac:dyDescent="0.25">
      <c r="A295" s="70">
        <v>1</v>
      </c>
      <c r="B295" s="147" t="s">
        <v>107</v>
      </c>
      <c r="C295" s="148" t="s">
        <v>13</v>
      </c>
      <c r="D295" s="91">
        <v>1711</v>
      </c>
      <c r="E295" s="149"/>
      <c r="F295" s="116">
        <f t="shared" ref="F295" si="17">ROUND(E295*D295,2)</f>
        <v>0</v>
      </c>
    </row>
    <row r="296" spans="1:6" x14ac:dyDescent="0.2">
      <c r="A296" s="109" t="s">
        <v>17</v>
      </c>
      <c r="B296" s="165" t="s">
        <v>18</v>
      </c>
      <c r="C296" s="165"/>
      <c r="D296" s="165"/>
      <c r="E296" s="165"/>
      <c r="F296" s="165"/>
    </row>
    <row r="297" spans="1:6" ht="17.25" x14ac:dyDescent="0.25">
      <c r="A297" s="72">
        <v>1</v>
      </c>
      <c r="B297" s="79" t="s">
        <v>108</v>
      </c>
      <c r="C297" s="30" t="s">
        <v>16</v>
      </c>
      <c r="D297" s="150">
        <v>171.1</v>
      </c>
      <c r="E297" s="151"/>
      <c r="F297" s="116">
        <f t="shared" ref="F297:F309" si="18">ROUND(E297*D297,2)</f>
        <v>0</v>
      </c>
    </row>
    <row r="298" spans="1:6" x14ac:dyDescent="0.25">
      <c r="A298" s="78">
        <v>2</v>
      </c>
      <c r="B298" s="79" t="s">
        <v>109</v>
      </c>
      <c r="C298" s="30" t="s">
        <v>68</v>
      </c>
      <c r="D298" s="152">
        <v>153.5</v>
      </c>
      <c r="E298" s="153"/>
      <c r="F298" s="122">
        <f t="shared" si="18"/>
        <v>0</v>
      </c>
    </row>
    <row r="299" spans="1:6" x14ac:dyDescent="0.2">
      <c r="A299" s="109" t="s">
        <v>19</v>
      </c>
      <c r="B299" s="165" t="s">
        <v>110</v>
      </c>
      <c r="C299" s="165"/>
      <c r="D299" s="165"/>
      <c r="E299" s="165"/>
      <c r="F299" s="165"/>
    </row>
    <row r="300" spans="1:6" ht="16.5" x14ac:dyDescent="0.2">
      <c r="A300" s="74">
        <v>1</v>
      </c>
      <c r="B300" s="154" t="s">
        <v>111</v>
      </c>
      <c r="C300" s="30" t="s">
        <v>16</v>
      </c>
      <c r="D300" s="152">
        <v>63</v>
      </c>
      <c r="E300" s="151"/>
      <c r="F300" s="116">
        <f t="shared" si="18"/>
        <v>0</v>
      </c>
    </row>
    <row r="301" spans="1:6" x14ac:dyDescent="0.2">
      <c r="A301" s="74"/>
      <c r="B301" s="154" t="s">
        <v>247</v>
      </c>
      <c r="C301" s="30"/>
      <c r="D301" s="155"/>
      <c r="E301" s="156"/>
      <c r="F301" s="156"/>
    </row>
    <row r="302" spans="1:6" ht="16.5" x14ac:dyDescent="0.2">
      <c r="A302" s="74">
        <v>2</v>
      </c>
      <c r="B302" s="154" t="s">
        <v>113</v>
      </c>
      <c r="C302" s="30" t="s">
        <v>16</v>
      </c>
      <c r="D302" s="152">
        <v>85.6</v>
      </c>
      <c r="E302" s="151"/>
      <c r="F302" s="116">
        <f t="shared" si="18"/>
        <v>0</v>
      </c>
    </row>
    <row r="303" spans="1:6" ht="16.5" x14ac:dyDescent="0.2">
      <c r="A303" s="74">
        <v>3</v>
      </c>
      <c r="B303" s="154" t="s">
        <v>114</v>
      </c>
      <c r="C303" s="30" t="s">
        <v>16</v>
      </c>
      <c r="D303" s="152">
        <v>68.400000000000006</v>
      </c>
      <c r="E303" s="151"/>
      <c r="F303" s="116">
        <f t="shared" si="18"/>
        <v>0</v>
      </c>
    </row>
    <row r="304" spans="1:6" ht="17.25" x14ac:dyDescent="0.25">
      <c r="A304" s="72">
        <v>4</v>
      </c>
      <c r="B304" s="79" t="s">
        <v>115</v>
      </c>
      <c r="C304" s="148" t="s">
        <v>13</v>
      </c>
      <c r="D304" s="152">
        <v>1748</v>
      </c>
      <c r="E304" s="151"/>
      <c r="F304" s="116">
        <f t="shared" si="18"/>
        <v>0</v>
      </c>
    </row>
    <row r="305" spans="1:9" ht="17.25" x14ac:dyDescent="0.25">
      <c r="A305" s="72">
        <v>5</v>
      </c>
      <c r="B305" s="79" t="s">
        <v>116</v>
      </c>
      <c r="C305" s="148" t="s">
        <v>13</v>
      </c>
      <c r="D305" s="152">
        <v>10</v>
      </c>
      <c r="E305" s="151"/>
      <c r="F305" s="116">
        <f t="shared" si="18"/>
        <v>0</v>
      </c>
    </row>
    <row r="306" spans="1:9" x14ac:dyDescent="0.25">
      <c r="A306" s="72">
        <v>6</v>
      </c>
      <c r="B306" s="79" t="s">
        <v>117</v>
      </c>
      <c r="C306" s="30" t="s">
        <v>3</v>
      </c>
      <c r="D306" s="152">
        <v>43</v>
      </c>
      <c r="E306" s="151"/>
      <c r="F306" s="116">
        <f t="shared" si="18"/>
        <v>0</v>
      </c>
    </row>
    <row r="307" spans="1:9" x14ac:dyDescent="0.25">
      <c r="A307" s="72">
        <v>7</v>
      </c>
      <c r="B307" s="79" t="s">
        <v>248</v>
      </c>
      <c r="C307" s="148" t="s">
        <v>68</v>
      </c>
      <c r="D307" s="152">
        <v>0.9</v>
      </c>
      <c r="E307" s="151"/>
      <c r="F307" s="116">
        <f t="shared" si="18"/>
        <v>0</v>
      </c>
    </row>
    <row r="308" spans="1:9" x14ac:dyDescent="0.2">
      <c r="A308" s="109" t="s">
        <v>20</v>
      </c>
      <c r="B308" s="165" t="s">
        <v>119</v>
      </c>
      <c r="C308" s="165"/>
      <c r="D308" s="165"/>
      <c r="E308" s="165"/>
      <c r="F308" s="165"/>
    </row>
    <row r="309" spans="1:9" x14ac:dyDescent="0.25">
      <c r="A309" s="78">
        <v>1</v>
      </c>
      <c r="B309" s="79" t="s">
        <v>121</v>
      </c>
      <c r="C309" s="30" t="s">
        <v>4</v>
      </c>
      <c r="D309" s="152">
        <v>20</v>
      </c>
      <c r="E309" s="151"/>
      <c r="F309" s="116">
        <f t="shared" si="18"/>
        <v>0</v>
      </c>
    </row>
    <row r="310" spans="1:9" x14ac:dyDescent="0.25">
      <c r="A310" s="166" t="s">
        <v>169</v>
      </c>
      <c r="B310" s="167"/>
      <c r="C310" s="167"/>
      <c r="D310" s="168"/>
      <c r="E310" s="171">
        <f>SUM(F295,F297,F300,F302:F307,F309,F298)</f>
        <v>0</v>
      </c>
      <c r="F310" s="172"/>
      <c r="I310" s="162"/>
    </row>
    <row r="311" spans="1:9" ht="16.5" x14ac:dyDescent="0.3">
      <c r="A311" s="84"/>
      <c r="B311" s="87" t="s">
        <v>128</v>
      </c>
      <c r="C311" s="84"/>
      <c r="D311" s="157"/>
      <c r="E311" s="89"/>
      <c r="F311" s="89"/>
      <c r="I311" s="162"/>
    </row>
    <row r="312" spans="1:9" x14ac:dyDescent="0.25">
      <c r="A312" s="106" t="s">
        <v>11</v>
      </c>
      <c r="B312" s="164" t="s">
        <v>123</v>
      </c>
      <c r="C312" s="164"/>
      <c r="D312" s="164"/>
      <c r="E312" s="164"/>
      <c r="F312" s="164"/>
      <c r="I312" s="162"/>
    </row>
    <row r="313" spans="1:9" ht="17.25" x14ac:dyDescent="0.25">
      <c r="A313" s="137" t="s">
        <v>12</v>
      </c>
      <c r="B313" s="138" t="s">
        <v>124</v>
      </c>
      <c r="C313" s="148" t="s">
        <v>16</v>
      </c>
      <c r="D313" s="158">
        <v>10</v>
      </c>
      <c r="E313" s="46"/>
      <c r="F313" s="116">
        <f t="shared" ref="F313:F317" si="19">ROUND(E313*D313,2)</f>
        <v>0</v>
      </c>
      <c r="I313" s="162"/>
    </row>
    <row r="314" spans="1:9" ht="17.25" x14ac:dyDescent="0.25">
      <c r="A314" s="137" t="s">
        <v>14</v>
      </c>
      <c r="B314" s="138" t="s">
        <v>249</v>
      </c>
      <c r="C314" s="148" t="s">
        <v>16</v>
      </c>
      <c r="D314" s="158">
        <v>11.2</v>
      </c>
      <c r="E314" s="46"/>
      <c r="F314" s="116">
        <f t="shared" si="19"/>
        <v>0</v>
      </c>
    </row>
    <row r="315" spans="1:9" x14ac:dyDescent="0.2">
      <c r="A315" s="106" t="s">
        <v>17</v>
      </c>
      <c r="B315" s="165" t="s">
        <v>125</v>
      </c>
      <c r="C315" s="165"/>
      <c r="D315" s="165"/>
      <c r="E315" s="165"/>
      <c r="F315" s="165"/>
    </row>
    <row r="316" spans="1:9" x14ac:dyDescent="0.25">
      <c r="A316" s="137" t="s">
        <v>12</v>
      </c>
      <c r="B316" s="16" t="s">
        <v>250</v>
      </c>
      <c r="C316" s="137" t="s">
        <v>4</v>
      </c>
      <c r="D316" s="150">
        <v>200</v>
      </c>
      <c r="E316" s="152"/>
      <c r="F316" s="116">
        <f t="shared" si="19"/>
        <v>0</v>
      </c>
    </row>
    <row r="317" spans="1:9" x14ac:dyDescent="0.2">
      <c r="A317" s="137" t="s">
        <v>14</v>
      </c>
      <c r="B317" s="159" t="s">
        <v>126</v>
      </c>
      <c r="C317" s="30" t="s">
        <v>127</v>
      </c>
      <c r="D317" s="150">
        <v>46</v>
      </c>
      <c r="E317" s="152"/>
      <c r="F317" s="116">
        <f t="shared" si="19"/>
        <v>0</v>
      </c>
    </row>
    <row r="318" spans="1:9" x14ac:dyDescent="0.25">
      <c r="A318" s="49"/>
      <c r="B318" s="39"/>
      <c r="C318" s="49"/>
      <c r="D318" s="160"/>
      <c r="E318" s="161"/>
      <c r="F318" s="161"/>
    </row>
    <row r="319" spans="1:9" x14ac:dyDescent="0.25">
      <c r="A319" s="166" t="s">
        <v>170</v>
      </c>
      <c r="B319" s="167"/>
      <c r="C319" s="167"/>
      <c r="D319" s="168"/>
      <c r="E319" s="169">
        <f>SUM(F316:F317,F313:F314)</f>
        <v>0</v>
      </c>
      <c r="F319" s="170"/>
    </row>
    <row r="320" spans="1:9" ht="23.45" customHeight="1" x14ac:dyDescent="0.25">
      <c r="A320" s="163" t="s">
        <v>254</v>
      </c>
      <c r="B320" s="163"/>
      <c r="C320" s="163"/>
      <c r="D320" s="163"/>
      <c r="E320" s="163"/>
      <c r="F320" s="103">
        <f>E319+E310+E292+E270+E218</f>
        <v>0</v>
      </c>
    </row>
    <row r="321" spans="1:6" ht="23.45" customHeight="1" x14ac:dyDescent="0.25">
      <c r="A321" s="204" t="s">
        <v>258</v>
      </c>
      <c r="B321" s="205"/>
      <c r="C321" s="205"/>
      <c r="D321" s="205"/>
      <c r="E321" s="206"/>
      <c r="F321" s="103"/>
    </row>
    <row r="322" spans="1:6" ht="23.45" customHeight="1" x14ac:dyDescent="0.25">
      <c r="A322" s="204" t="s">
        <v>260</v>
      </c>
      <c r="B322" s="205"/>
      <c r="C322" s="205"/>
      <c r="D322" s="205"/>
      <c r="E322" s="206"/>
      <c r="F322" s="103">
        <f>F320+F321</f>
        <v>0</v>
      </c>
    </row>
    <row r="323" spans="1:6" ht="21.6" customHeight="1" x14ac:dyDescent="0.25">
      <c r="A323" s="163" t="s">
        <v>255</v>
      </c>
      <c r="B323" s="163"/>
      <c r="C323" s="163"/>
      <c r="D323" s="163"/>
      <c r="E323" s="163"/>
      <c r="F323" s="103">
        <f>F322+F159</f>
        <v>0</v>
      </c>
    </row>
    <row r="324" spans="1:6" ht="19.899999999999999" customHeight="1" x14ac:dyDescent="0.25">
      <c r="A324" s="163" t="s">
        <v>256</v>
      </c>
      <c r="B324" s="163"/>
      <c r="C324" s="163"/>
      <c r="D324" s="163"/>
      <c r="E324" s="163"/>
      <c r="F324" s="104">
        <f>F323*0.2</f>
        <v>0</v>
      </c>
    </row>
    <row r="325" spans="1:6" ht="15.75" x14ac:dyDescent="0.25">
      <c r="A325" s="163" t="s">
        <v>171</v>
      </c>
      <c r="B325" s="163"/>
      <c r="C325" s="163"/>
      <c r="D325" s="163"/>
      <c r="E325" s="163"/>
      <c r="F325" s="104">
        <f>F323+F324</f>
        <v>0</v>
      </c>
    </row>
  </sheetData>
  <mergeCells count="74">
    <mergeCell ref="A158:E158"/>
    <mergeCell ref="A159:E159"/>
    <mergeCell ref="A321:E321"/>
    <mergeCell ref="A322:E322"/>
    <mergeCell ref="B150:F150"/>
    <mergeCell ref="B153:F153"/>
    <mergeCell ref="E156:F156"/>
    <mergeCell ref="A129:D129"/>
    <mergeCell ref="B117:E117"/>
    <mergeCell ref="B120:E120"/>
    <mergeCell ref="E129:F129"/>
    <mergeCell ref="E148:F148"/>
    <mergeCell ref="B131:F131"/>
    <mergeCell ref="B133:F133"/>
    <mergeCell ref="B136:F136"/>
    <mergeCell ref="B145:F145"/>
    <mergeCell ref="A148:D148"/>
    <mergeCell ref="B3:D3"/>
    <mergeCell ref="B10:B11"/>
    <mergeCell ref="C10:C11"/>
    <mergeCell ref="D10:D11"/>
    <mergeCell ref="E107:F107"/>
    <mergeCell ref="E65:F65"/>
    <mergeCell ref="B100:F100"/>
    <mergeCell ref="B67:F67"/>
    <mergeCell ref="B72:F72"/>
    <mergeCell ref="B89:F89"/>
    <mergeCell ref="A65:D65"/>
    <mergeCell ref="A160:F160"/>
    <mergeCell ref="B162:F162"/>
    <mergeCell ref="B179:F179"/>
    <mergeCell ref="A107:D107"/>
    <mergeCell ref="E10:E11"/>
    <mergeCell ref="A10:A11"/>
    <mergeCell ref="B94:F94"/>
    <mergeCell ref="B98:F98"/>
    <mergeCell ref="F10:F11"/>
    <mergeCell ref="B15:F15"/>
    <mergeCell ref="B69:F69"/>
    <mergeCell ref="B32:F32"/>
    <mergeCell ref="A156:D156"/>
    <mergeCell ref="A157:E157"/>
    <mergeCell ref="B114:E114"/>
    <mergeCell ref="A13:F13"/>
    <mergeCell ref="E218:F218"/>
    <mergeCell ref="B220:F220"/>
    <mergeCell ref="B222:F222"/>
    <mergeCell ref="B225:F225"/>
    <mergeCell ref="B244:F244"/>
    <mergeCell ref="B249:F249"/>
    <mergeCell ref="B253:F253"/>
    <mergeCell ref="B255:F255"/>
    <mergeCell ref="B262:F262"/>
    <mergeCell ref="A270:D270"/>
    <mergeCell ref="E270:F270"/>
    <mergeCell ref="B277:E277"/>
    <mergeCell ref="B280:E280"/>
    <mergeCell ref="B283:E283"/>
    <mergeCell ref="A292:D292"/>
    <mergeCell ref="E292:F292"/>
    <mergeCell ref="B294:F294"/>
    <mergeCell ref="B296:F296"/>
    <mergeCell ref="B299:F299"/>
    <mergeCell ref="B308:F308"/>
    <mergeCell ref="A310:D310"/>
    <mergeCell ref="E310:F310"/>
    <mergeCell ref="A323:E323"/>
    <mergeCell ref="A324:E324"/>
    <mergeCell ref="A325:E325"/>
    <mergeCell ref="B312:F312"/>
    <mergeCell ref="B315:F315"/>
    <mergeCell ref="A319:D319"/>
    <mergeCell ref="E319:F319"/>
    <mergeCell ref="A320:E320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&amp;C&amp;P&amp; /6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КСС Подлези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2017-01-26T10:45:52Z</dcterms:modified>
</cp:coreProperties>
</file>